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40" windowHeight="12120" tabRatio="871" activeTab="0"/>
  </bookViews>
  <sheets>
    <sheet name="Jury" sheetId="1" r:id="rId1"/>
    <sheet name="Relais " sheetId="2" r:id="rId2"/>
    <sheet name="MoF " sheetId="3" r:id="rId3"/>
    <sheet name="MoM" sheetId="4" r:id="rId4"/>
    <sheet name="PoF" sheetId="5" r:id="rId5"/>
    <sheet name="PoM" sheetId="6" r:id="rId6"/>
    <sheet name="BeF" sheetId="7" r:id="rId7"/>
    <sheet name="BeM " sheetId="8" r:id="rId8"/>
    <sheet name="Feuil1" sheetId="9" state="hidden" r:id="rId9"/>
    <sheet name="Table Mo" sheetId="10" state="hidden" r:id="rId10"/>
    <sheet name="Table Po" sheetId="11" state="hidden" r:id="rId11"/>
    <sheet name="Table BeF" sheetId="12" state="hidden" r:id="rId12"/>
    <sheet name="Table BeM" sheetId="13" state="hidden" r:id="rId13"/>
    <sheet name="Table MiF" sheetId="14" state="hidden" r:id="rId14"/>
    <sheet name="Table MiM" sheetId="15" state="hidden" r:id="rId15"/>
    <sheet name="Table Femmes" sheetId="16" state="hidden" r:id="rId16"/>
    <sheet name="Table Hommes" sheetId="17" state="hidden" r:id="rId17"/>
  </sheets>
  <definedNames>
    <definedName name="_xlnm._FilterDatabase" localSheetId="6" hidden="1">'BeF'!$A$5:$AG$37</definedName>
    <definedName name="_xlnm._FilterDatabase" localSheetId="7" hidden="1">'BeM '!$A$5:$AF$23</definedName>
    <definedName name="_xlnm._FilterDatabase" localSheetId="2" hidden="1">'MoF '!$A$5:$T$35</definedName>
    <definedName name="_xlnm._FilterDatabase" localSheetId="3" hidden="1">'MoM'!$A$5:$T$32</definedName>
    <definedName name="_xlnm._FilterDatabase" localSheetId="5" hidden="1">'PoM'!$A$5:$AD$34</definedName>
    <definedName name="AA">#REF!</definedName>
    <definedName name="ABDO" localSheetId="6">'Relais '!#REF!</definedName>
    <definedName name="ABDO" localSheetId="7">'Relais '!#REF!</definedName>
    <definedName name="ABDO" localSheetId="2">'Relais '!#REF!</definedName>
    <definedName name="ABDO" localSheetId="3">'Relais '!#REF!</definedName>
    <definedName name="ABDO" localSheetId="4">'Relais '!#REF!</definedName>
    <definedName name="ABDO" localSheetId="5">'Relais '!#REF!</definedName>
    <definedName name="ABDO">'Relais '!#REF!</definedName>
    <definedName name="ACB" localSheetId="6">'Relais '!#REF!</definedName>
    <definedName name="ACB" localSheetId="7">'Relais '!#REF!</definedName>
    <definedName name="ACB" localSheetId="2">'Relais '!#REF!</definedName>
    <definedName name="ACB" localSheetId="3">'Relais '!#REF!</definedName>
    <definedName name="ACB" localSheetId="4">'Relais '!#REF!</definedName>
    <definedName name="ACB" localSheetId="5">'Relais '!#REF!</definedName>
    <definedName name="ACB">'Relais '!#REF!</definedName>
    <definedName name="ACC" localSheetId="6">'Relais '!#REF!</definedName>
    <definedName name="ACC" localSheetId="7">'Relais '!#REF!</definedName>
    <definedName name="ACC" localSheetId="2">'Relais '!#REF!</definedName>
    <definedName name="ACC" localSheetId="3">'Relais '!#REF!</definedName>
    <definedName name="ACC" localSheetId="4">'Relais '!#REF!</definedName>
    <definedName name="ACC" localSheetId="5">'Relais '!#REF!</definedName>
    <definedName name="ACC">'Relais '!#REF!</definedName>
    <definedName name="ACC93" localSheetId="2">'MoF '!#REF!</definedName>
    <definedName name="ACC93" localSheetId="3">'MoM'!#REF!</definedName>
    <definedName name="ACC93">#REF!</definedName>
    <definedName name="ACD" localSheetId="6">'Relais '!#REF!</definedName>
    <definedName name="ACD" localSheetId="7">'Relais '!#REF!</definedName>
    <definedName name="ACD" localSheetId="2">'Relais '!#REF!</definedName>
    <definedName name="ACD" localSheetId="3">'Relais '!#REF!</definedName>
    <definedName name="ACD" localSheetId="4">'Relais '!#REF!</definedName>
    <definedName name="ACD" localSheetId="5">'Relais '!#REF!</definedName>
    <definedName name="ACD">'Relais '!#REF!</definedName>
    <definedName name="ASCAC" localSheetId="6">'Relais '!#REF!</definedName>
    <definedName name="ASCAC" localSheetId="7">'Relais '!#REF!</definedName>
    <definedName name="ASCAC" localSheetId="2">'Relais '!#REF!</definedName>
    <definedName name="ASCAC" localSheetId="3">'Relais '!#REF!</definedName>
    <definedName name="ASCAC" localSheetId="4">'Relais '!#REF!</definedName>
    <definedName name="ASCAC" localSheetId="5">'Relais '!#REF!</definedName>
    <definedName name="ASCAC">'Relais '!#REF!</definedName>
    <definedName name="AUVERS" localSheetId="6">'Relais '!#REF!</definedName>
    <definedName name="AUVERS" localSheetId="7">'Relais '!#REF!</definedName>
    <definedName name="AUVERS" localSheetId="2">'Relais '!#REF!</definedName>
    <definedName name="AUVERS" localSheetId="3">'Relais '!#REF!</definedName>
    <definedName name="AUVERS" localSheetId="4">'Relais '!#REF!</definedName>
    <definedName name="AUVERS" localSheetId="5">'Relais '!#REF!</definedName>
    <definedName name="AUVERS">'Relais '!#REF!</definedName>
    <definedName name="BF_1_km_marche">'Table BeF'!$Q:$R</definedName>
    <definedName name="BF_1000_m">'Table BeF'!$M:$N</definedName>
    <definedName name="BF_120_m">'Table BeF'!$G:$H</definedName>
    <definedName name="BF_2_km_marche">'Table BeF'!$S:$T</definedName>
    <definedName name="BF_2000_m">'Table BeF'!$O:$P</definedName>
    <definedName name="BF_300_m">'Table BeF'!$I:$J</definedName>
    <definedName name="BF_50_m">'Table BeF'!$A:$B</definedName>
    <definedName name="BF_50_m_H.">'Table BeF'!$E:$F</definedName>
    <definedName name="BF_500_m">'Table BeF'!$K:$L</definedName>
    <definedName name="BF_60_m">'Table BeF'!$C:$D</definedName>
    <definedName name="BF_DISQUE">'Table BeF'!$AE:$AF</definedName>
    <definedName name="BF_HAUTEUR">'Table BeF'!$Y:$Z</definedName>
    <definedName name="BF_JAVELOT">'Table BeF'!$AG:$AH</definedName>
    <definedName name="BF_LONGUEUR">'Table BeF'!$U:$V</definedName>
    <definedName name="BF_MARTEAU">'Table BeF'!$AI:$AJ</definedName>
    <definedName name="BF_PERCHE">'Table BeF'!$AA:$AB</definedName>
    <definedName name="BF_POIDS">'Table BeF'!$AC:$AD</definedName>
    <definedName name="BF_T.S.">'Table BeF'!$W:$X</definedName>
    <definedName name="BM_1_km_marche">'Table BeM'!$S:$T</definedName>
    <definedName name="BM_1000_m">'Table BeM'!$O:$P</definedName>
    <definedName name="BM_120_m">'Table BeM'!$I:$J</definedName>
    <definedName name="BM_2_km_marche">'Table BeM'!$U:$V</definedName>
    <definedName name="BM_2000_m">'Table BeM'!$Q:$R</definedName>
    <definedName name="BM_300_m">'Table BeM'!$K:$L</definedName>
    <definedName name="BM_50_m">'Table BeM'!$A:$B</definedName>
    <definedName name="BM_50_m_H.">'Table BeM'!$E:$F</definedName>
    <definedName name="BM_500_m">'Table BeM'!$M:$N</definedName>
    <definedName name="BM_60_m">'Table BeM'!$C:$D</definedName>
    <definedName name="BM_80_m_H.">'Table BeM'!$G:$H</definedName>
    <definedName name="BM_DISQUE">'Table BeM'!$AG:$AH</definedName>
    <definedName name="BM_HAUTEUR">'Table BeM'!$AA:$AB</definedName>
    <definedName name="BM_JAVELOT">'Table BeM'!$AI:$AJ</definedName>
    <definedName name="BM_LONGUEUR">'Table BeM'!$W:$X</definedName>
    <definedName name="BM_MARTEAU">'Table BeM'!$AK:$AL</definedName>
    <definedName name="BM_PERCHE">'Table BeM'!$AC:$AD</definedName>
    <definedName name="BM_POIDS">'Table BeM'!$AE:$AF</definedName>
    <definedName name="BM_T.S.">'Table BeM'!$Y:$Z</definedName>
    <definedName name="BMSA" localSheetId="6">'Relais '!#REF!</definedName>
    <definedName name="BMSA" localSheetId="7">'Relais '!#REF!</definedName>
    <definedName name="BMSA" localSheetId="2">'Relais '!#REF!</definedName>
    <definedName name="BMSA" localSheetId="3">'Relais '!#REF!</definedName>
    <definedName name="BMSA" localSheetId="4">'Relais '!#REF!</definedName>
    <definedName name="BMSA" localSheetId="5">'Relais '!#REF!</definedName>
    <definedName name="BMSA">'Relais '!#REF!</definedName>
    <definedName name="CAL" localSheetId="6">'Relais '!#REF!</definedName>
    <definedName name="CAL" localSheetId="7">'Relais '!#REF!</definedName>
    <definedName name="CAL" localSheetId="2">'MoF '!#REF!</definedName>
    <definedName name="CAL" localSheetId="3">'MoM'!#REF!</definedName>
    <definedName name="CAL" localSheetId="4">'Relais '!#REF!</definedName>
    <definedName name="CAL" localSheetId="5">'Relais '!#REF!</definedName>
    <definedName name="CAL">'Relais '!#REF!</definedName>
    <definedName name="CAO" localSheetId="6">'Relais '!#REF!</definedName>
    <definedName name="CAO" localSheetId="7">'Relais '!#REF!</definedName>
    <definedName name="CAO" localSheetId="2">'Relais '!#REF!</definedName>
    <definedName name="CAO" localSheetId="3">'Relais '!#REF!</definedName>
    <definedName name="CAO" localSheetId="4">'Relais '!#REF!</definedName>
    <definedName name="CAO" localSheetId="5">'Relais '!#REF!</definedName>
    <definedName name="CAO">'Relais '!#REF!</definedName>
    <definedName name="CAR" localSheetId="6">'Relais '!#REF!</definedName>
    <definedName name="CAR" localSheetId="7">'Relais '!#REF!</definedName>
    <definedName name="CAR" localSheetId="2">'Relais '!#REF!</definedName>
    <definedName name="CAR" localSheetId="3">'Relais '!#REF!</definedName>
    <definedName name="CAR" localSheetId="4">'Relais '!#REF!</definedName>
    <definedName name="CAR" localSheetId="5">'Relais '!#REF!</definedName>
    <definedName name="CAR">'Relais '!#REF!</definedName>
    <definedName name="CMA" localSheetId="6">'Relais '!#REF!</definedName>
    <definedName name="CMA" localSheetId="7">'Relais '!#REF!</definedName>
    <definedName name="CMA" localSheetId="2">'Relais '!#REF!</definedName>
    <definedName name="CMA" localSheetId="3">'Relais '!#REF!</definedName>
    <definedName name="CMA" localSheetId="4">'Relais '!#REF!</definedName>
    <definedName name="CMA" localSheetId="5">'Relais '!#REF!</definedName>
    <definedName name="CMA">'Relais '!#REF!</definedName>
    <definedName name="COMA" localSheetId="6">'Relais '!#REF!</definedName>
    <definedName name="COMA" localSheetId="7">'Relais '!#REF!</definedName>
    <definedName name="COMA" localSheetId="2">'Relais '!#REF!</definedName>
    <definedName name="COMA" localSheetId="3">'Relais '!#REF!</definedName>
    <definedName name="COMA" localSheetId="4">'Relais '!#REF!</definedName>
    <definedName name="COMA" localSheetId="5">'Relais '!#REF!</definedName>
    <definedName name="COMA">'Relais '!#REF!</definedName>
    <definedName name="COMB" localSheetId="6">'Relais '!#REF!</definedName>
    <definedName name="COMB" localSheetId="7">'Relais '!#REF!</definedName>
    <definedName name="COMB" localSheetId="2">'MoF '!#REF!</definedName>
    <definedName name="COMB" localSheetId="3">'MoM'!#REF!</definedName>
    <definedName name="COMB" localSheetId="4">'Relais '!#REF!</definedName>
    <definedName name="COMB" localSheetId="5">'Relais '!#REF!</definedName>
    <definedName name="COMB">'Relais '!#REF!</definedName>
    <definedName name="COSMA" localSheetId="6">'Relais '!#REF!</definedName>
    <definedName name="COSMA" localSheetId="7">'Relais '!#REF!</definedName>
    <definedName name="COSMA" localSheetId="2">'Relais '!#REF!</definedName>
    <definedName name="COSMA" localSheetId="3">'Relais '!#REF!</definedName>
    <definedName name="COSMA" localSheetId="4">'Relais '!#REF!</definedName>
    <definedName name="COSMA" localSheetId="5">'Relais '!#REF!</definedName>
    <definedName name="COSMA">'Relais '!#REF!</definedName>
    <definedName name="CSB" localSheetId="6">'Relais '!#REF!</definedName>
    <definedName name="CSB" localSheetId="7">'Relais '!#REF!</definedName>
    <definedName name="CSB" localSheetId="2">'Relais '!#REF!</definedName>
    <definedName name="CSB" localSheetId="3">'Relais '!#REF!</definedName>
    <definedName name="CSB" localSheetId="4">'Relais '!#REF!</definedName>
    <definedName name="CSB" localSheetId="5">'Relais '!#REF!</definedName>
    <definedName name="CSB">'Relais '!#REF!</definedName>
    <definedName name="CSCN" localSheetId="6">'Relais '!#REF!</definedName>
    <definedName name="CSCN" localSheetId="7">'Relais '!#REF!</definedName>
    <definedName name="CSCN" localSheetId="2">'MoF '!#REF!</definedName>
    <definedName name="CSCN" localSheetId="3">'MoM'!#REF!</definedName>
    <definedName name="CSCN" localSheetId="4">'Relais '!#REF!</definedName>
    <definedName name="CSCN" localSheetId="5">'Relais '!#REF!</definedName>
    <definedName name="CSCN">'Relais '!#REF!</definedName>
    <definedName name="CSMG" localSheetId="6">'Relais '!#REF!</definedName>
    <definedName name="CSMG" localSheetId="7">'Relais '!#REF!</definedName>
    <definedName name="CSMG" localSheetId="2">'Relais '!#REF!</definedName>
    <definedName name="CSMG" localSheetId="3">'Relais '!#REF!</definedName>
    <definedName name="CSMG" localSheetId="4">'Relais '!#REF!</definedName>
    <definedName name="CSMG" localSheetId="5">'Relais '!#REF!</definedName>
    <definedName name="CSMG">'Relais '!#REF!</definedName>
    <definedName name="DAC" localSheetId="6">#REF!</definedName>
    <definedName name="DAC" localSheetId="7">#REF!</definedName>
    <definedName name="DAC" localSheetId="2">#REF!</definedName>
    <definedName name="DAC" localSheetId="3">#REF!</definedName>
    <definedName name="DAC" localSheetId="4">#REF!</definedName>
    <definedName name="DAC" localSheetId="5">#REF!</definedName>
    <definedName name="DAC">#REF!</definedName>
    <definedName name="ESC_XV" localSheetId="6">'Relais '!#REF!</definedName>
    <definedName name="ESC_XV" localSheetId="7">'Relais '!#REF!</definedName>
    <definedName name="ESC_XV" localSheetId="2">'Relais '!#REF!</definedName>
    <definedName name="ESC_XV" localSheetId="3">'Relais '!#REF!</definedName>
    <definedName name="ESC_XV" localSheetId="4">'Relais '!#REF!</definedName>
    <definedName name="ESC_XV" localSheetId="5">'Relais '!#REF!</definedName>
    <definedName name="ESC_XV">'Relais '!#REF!</definedName>
    <definedName name="ESS" localSheetId="2">'MoF '!#REF!</definedName>
    <definedName name="ESS" localSheetId="3">'MoM'!#REF!</definedName>
    <definedName name="ESS">#REF!</definedName>
    <definedName name="ESV" localSheetId="6">'Relais '!#REF!</definedName>
    <definedName name="ESV" localSheetId="7">'Relais '!#REF!</definedName>
    <definedName name="ESV" localSheetId="2">'Relais '!#REF!</definedName>
    <definedName name="ESV" localSheetId="3">'Relais '!#REF!</definedName>
    <definedName name="ESV" localSheetId="4">'Relais '!#REF!</definedName>
    <definedName name="ESV" localSheetId="5">'Relais '!#REF!</definedName>
    <definedName name="ESV">'Relais '!#REF!</definedName>
    <definedName name="F_100_m">'Table Femmes'!$E:$F</definedName>
    <definedName name="F_100_m_H.">'Table Femmes'!$K:$L</definedName>
    <definedName name="F_1000_m">'Table Femmes'!$AA:$AB</definedName>
    <definedName name="F_1500_m">'Table Femmes'!$AC:$AD</definedName>
    <definedName name="F_1500_steeple">'Table Femmes'!$AK:$AL</definedName>
    <definedName name="F_200_m">'Table Femmes'!$M:$N</definedName>
    <definedName name="F_2000_m">'Table Femmes'!$AE:$AF</definedName>
    <definedName name="F_3_km_marche">'Table Femmes'!$AO:$AP</definedName>
    <definedName name="F_300_m">'Table Femmes'!$O:$P</definedName>
    <definedName name="F_3000_m">'Table Femmes'!$AG:$AH</definedName>
    <definedName name="F_3000_steeple">'Table Femmes'!$AM:$AN</definedName>
    <definedName name="F_320_m_H">'Table Femmes'!$Q:$R</definedName>
    <definedName name="F_400_m">'Table Femmes'!$S:$T</definedName>
    <definedName name="F_400_m_H">'Table Femmes'!$U:$V</definedName>
    <definedName name="F_5_km_marche">'Table Femmes'!$AQ:$AR</definedName>
    <definedName name="F_50_m">'Table Femmes'!$A:$B</definedName>
    <definedName name="F_50_m_H.">'Table Femmes'!$G:$H</definedName>
    <definedName name="F_500_m">'Table Femmes'!$W:$X</definedName>
    <definedName name="F_5000_m">'Table Femmes'!$AI:$AJ</definedName>
    <definedName name="F_60_m">'Table Femmes'!$C:$D</definedName>
    <definedName name="F_60_m_H.">'Table Femmes'!$I:$J</definedName>
    <definedName name="F_800_m">'Table Femmes'!$Y:$Z</definedName>
    <definedName name="F_DISQUE">'Table Femmes'!$BC:$BD</definedName>
    <definedName name="F_HAUTEUR">'Table Femmes'!$AW:$AX</definedName>
    <definedName name="F_JAVELOT">'Table Femmes'!$BE:$BF</definedName>
    <definedName name="F_LONGUEUR">'Table Femmes'!$AS:$AT</definedName>
    <definedName name="F_MARTEAU">'Table Femmes'!$BG:$BH</definedName>
    <definedName name="F_PERCHE">'Table Femmes'!$AY:$AZ</definedName>
    <definedName name="F_POIDS">'Table Femmes'!$BA:$BB</definedName>
    <definedName name="F_T.S.">'Table Femmes'!$AU:$AV</definedName>
    <definedName name="H_100_m">'Table Hommes'!$E:$F</definedName>
    <definedName name="H_1000_m">'Table Hommes'!$AA:$AB</definedName>
    <definedName name="H_110_m_H.">'Table Hommes'!$K:$L</definedName>
    <definedName name="H_1500_m">'Table Hommes'!$AC:$AD</definedName>
    <definedName name="H_1500_steeple">'Table Hommes'!$AK:$AL</definedName>
    <definedName name="H_200_m">'Table Hommes'!$M:$N</definedName>
    <definedName name="H_2000_m">'Table Hommes'!$AE:$AF</definedName>
    <definedName name="H_3_km_marche">'Table Hommes'!$AO:$AP</definedName>
    <definedName name="H_300_m">'Table Hommes'!$O:$P</definedName>
    <definedName name="H_3000_m">'Table Hommes'!$AG:$AH</definedName>
    <definedName name="H_3000_steeple">'Table Hommes'!$AM:$AN</definedName>
    <definedName name="H_320_m_H">'Table Hommes'!$Q:$R</definedName>
    <definedName name="H_400_m">'Table Hommes'!$S:$T</definedName>
    <definedName name="H_400_m_H">'Table Hommes'!$U:$V</definedName>
    <definedName name="H_5_km_marche">'Table Hommes'!$AQ:$AR</definedName>
    <definedName name="H_50_m">'Table Hommes'!$A:$B</definedName>
    <definedName name="H_50_m_H.">'Table Hommes'!$G:$H</definedName>
    <definedName name="H_500_m">'Table Hommes'!$W:$X</definedName>
    <definedName name="H_5000_m">'Table Hommes'!$AI:$AJ</definedName>
    <definedName name="H_60_m">'Table Hommes'!$C:$D</definedName>
    <definedName name="H_60_m_H.">'Table Hommes'!$I:$J</definedName>
    <definedName name="H_800_m">'Table Hommes'!$Y:$Z</definedName>
    <definedName name="H_DISQUE">'Table Hommes'!$BC:$BD</definedName>
    <definedName name="H_HAUTEUR">'Table Hommes'!$AW:$AX</definedName>
    <definedName name="H_JAVELOT">'Table Hommes'!$BE:$BF</definedName>
    <definedName name="H_LONGUEUR">'Table Hommes'!$AS:$AT</definedName>
    <definedName name="H_MARTEAU">'Table Hommes'!$BG:$BH</definedName>
    <definedName name="H_PERCHE">'Table Hommes'!$AY:$AZ</definedName>
    <definedName name="H_POIDS">'Table Hommes'!$BA:$BB</definedName>
    <definedName name="H_T.S.">'Table Hommes'!$AU:$AV</definedName>
    <definedName name="_xlnm.Print_Titles" localSheetId="6">'BeF'!$4:$5</definedName>
    <definedName name="_xlnm.Print_Titles" localSheetId="7">'BeM '!$4:$5</definedName>
    <definedName name="_xlnm.Print_Titles" localSheetId="2">'MoF '!$4:$5</definedName>
    <definedName name="_xlnm.Print_Titles" localSheetId="3">'MoM'!$4:$5</definedName>
    <definedName name="_xlnm.Print_Titles" localSheetId="4">'PoF'!$4:$5</definedName>
    <definedName name="_xlnm.Print_Titles" localSheetId="5">'PoM'!$4:$5</definedName>
    <definedName name="MF_1_km_marche">'Table MiF'!$AS:$AT</definedName>
    <definedName name="MF_1000_m">'Table MiF'!$S:$T</definedName>
    <definedName name="MF_150_m">'Table MiF'!$M:$N</definedName>
    <definedName name="MF_2_km_marche">'Table MiF'!$Y:$Z</definedName>
    <definedName name="MF_2000_m">'Table MiF'!$U:$V</definedName>
    <definedName name="MF_3_km_marche">'Table MiF'!$AA:$AB</definedName>
    <definedName name="MF_300_m">'Table MiF'!$O:$P</definedName>
    <definedName name="MF_3000_m">'Table MiF'!$W:$X</definedName>
    <definedName name="MF_50_m">'Table MiF'!$A:$B</definedName>
    <definedName name="MF_50_m_H.">'Table MiF'!$G:$H</definedName>
    <definedName name="MF_500_m">'Table MiF'!$Q:$R</definedName>
    <definedName name="MF_60_m">'Table MiF'!$C:$D</definedName>
    <definedName name="MF_60_m_H.">'Table MiF'!$I:$J</definedName>
    <definedName name="MF_80_m">'Table MiF'!$E:$F</definedName>
    <definedName name="MF_80_m_H.">'Table MiF'!$K:$L</definedName>
    <definedName name="MF_DISQUE">'Table MiF'!$AM:$AN</definedName>
    <definedName name="MF_HAUTEUR">'Table MiF'!$AG:$AH</definedName>
    <definedName name="MF_JAVELOT">'Table MiF'!$AO:$AP</definedName>
    <definedName name="MF_LONGUEUR">'Table MiF'!$AC:$AD</definedName>
    <definedName name="MF_MARTEAU">'Table MiF'!$AQ:$AR</definedName>
    <definedName name="MF_PERCHE">'Table MiF'!$AI:$AJ</definedName>
    <definedName name="MF_POIDS">'Table MiF'!$AK:$AL</definedName>
    <definedName name="MF_T.S.">'Table MiF'!$AE:$AF</definedName>
    <definedName name="MM_1_km_marche">'Table MiM'!$AS:$AT</definedName>
    <definedName name="MM_100_m_H.">'Table MiM'!$K:$L</definedName>
    <definedName name="MM_1000_m">'Table MiM'!$S:$T</definedName>
    <definedName name="MM_150_m">'Table MiM'!$M:$N</definedName>
    <definedName name="MM_2_km_marche">'Table MiM'!$Y:$Z</definedName>
    <definedName name="MM_2000_m">'Table MiM'!$U:$V</definedName>
    <definedName name="MM_3_km_marche">'Table MiM'!$AA:$AB</definedName>
    <definedName name="MM_300_m">'Table MiM'!$O:$P</definedName>
    <definedName name="MM_3000_m">'Table MiM'!$W:$X</definedName>
    <definedName name="MM_50_m">'Table MiM'!$A:$B</definedName>
    <definedName name="MM_50_m_H.">'Table MiM'!$G:$H</definedName>
    <definedName name="MM_500_m">'Table MiM'!$Q:$R</definedName>
    <definedName name="MM_60_m">'Table MiM'!$C:$D</definedName>
    <definedName name="MM_60_m_H.">'Table MiM'!$I:$J</definedName>
    <definedName name="MM_80_m">'Table MiM'!$E:$F</definedName>
    <definedName name="MM_DISQUE">'Table MiM'!$AM:$AN</definedName>
    <definedName name="MM_HAUTEUR">'Table MiM'!$AG:$AH</definedName>
    <definedName name="MM_JAVELOT">'Table MiM'!$AO:$AP</definedName>
    <definedName name="MM_LONGUEUR">'Table MiM'!$AC:$AD</definedName>
    <definedName name="MM_MARTEAU">'Table MiM'!$AQ:$AR</definedName>
    <definedName name="MM_PERCHE">'Table MiM'!$AI:$AJ</definedName>
    <definedName name="MM_POIDS">'Table MiM'!$AK:$AL</definedName>
    <definedName name="MM_T.S.">'Table MiM'!$AE:$AF</definedName>
    <definedName name="Moustique_300_m">'Table Mo'!$E:$F</definedName>
    <definedName name="Moustique_50_haies">'Table Mo'!$C:$D</definedName>
    <definedName name="Moustique_50_m">'Table Mo'!$A:$B</definedName>
    <definedName name="Moustique_500_m">'Table Mo'!$G:$H</definedName>
    <definedName name="Moustique_500_marche">'Table Mo'!$K:$L</definedName>
    <definedName name="Moustique_600_m">'Table Mo'!$I:$J</definedName>
    <definedName name="Moustique_600_marche">'Table Mo'!$M:$N</definedName>
    <definedName name="Moustique_Anneau">'Table Mo'!$AA:$AB</definedName>
    <definedName name="Moustique_Balles">'Table Mo'!$Y:$Z</definedName>
    <definedName name="Moustique_Hauteur">'Table Mo'!$S:$T</definedName>
    <definedName name="Moustique_Longueur">'Table Mo'!$O:$P</definedName>
    <definedName name="Moustique_Marteau">'Table Mo'!$AC:$AD</definedName>
    <definedName name="Moustique_Perche">'Table Mo'!$U:$V</definedName>
    <definedName name="Moustique_Poids">'Table Mo'!$W:$X</definedName>
    <definedName name="Moustique_Triple_saut">'Table Mo'!$Q:$R</definedName>
    <definedName name="NLSA" localSheetId="6">'Relais '!#REF!</definedName>
    <definedName name="NLSA" localSheetId="7">'Relais '!#REF!</definedName>
    <definedName name="NLSA" localSheetId="2">'Relais '!#REF!</definedName>
    <definedName name="NLSA" localSheetId="3">'Relais '!#REF!</definedName>
    <definedName name="NLSA" localSheetId="4">'Relais '!#REF!</definedName>
    <definedName name="NLSA" localSheetId="5">'Relais '!#REF!</definedName>
    <definedName name="NLSA">'Relais '!#REF!</definedName>
    <definedName name="Po_1_km_marche">'Table Po'!$O:$P</definedName>
    <definedName name="Po_1000_m">'Table Po'!$M:$N</definedName>
    <definedName name="Po_120_m">'Table Po'!$G:$H</definedName>
    <definedName name="Po_300_m">'Table Po'!$I:$J</definedName>
    <definedName name="Po_50_m">'Table Po'!$A:$B</definedName>
    <definedName name="Po_50_m_H.">'Table Po'!$E:$F</definedName>
    <definedName name="Po_500_m">'Table Po'!$K:$L</definedName>
    <definedName name="Po_60_m">'Table Po'!$C:$D</definedName>
    <definedName name="Po_Ballonde">'Table Po'!$AE:$AF</definedName>
    <definedName name="Po_Disque">'Table Po'!$AC:$AD</definedName>
    <definedName name="Po_Hauteur">'Table Po'!$U:$V</definedName>
    <definedName name="Po_Javelot">'Table Po'!$AA:$AB</definedName>
    <definedName name="Po_Longueur">'Table Po'!$Q:$R</definedName>
    <definedName name="Po_Perche">'Table Po'!$W:$X</definedName>
    <definedName name="Po_Poids">'Table Po'!$Y:$Z</definedName>
    <definedName name="Po_Triple_saut">'Table Po'!$S:$T</definedName>
    <definedName name="PSC" localSheetId="6">'Relais '!#REF!</definedName>
    <definedName name="PSC" localSheetId="7">'Relais '!#REF!</definedName>
    <definedName name="PSC" localSheetId="2">'Relais '!#REF!</definedName>
    <definedName name="PSC" localSheetId="3">'Relais '!#REF!</definedName>
    <definedName name="PSC" localSheetId="4">'Relais '!#REF!</definedName>
    <definedName name="PSC" localSheetId="5">'Relais '!#REF!</definedName>
    <definedName name="PSC">'Relais '!#REF!</definedName>
    <definedName name="RSCC" localSheetId="6">'Relais '!#REF!</definedName>
    <definedName name="RSCC" localSheetId="7">'Relais '!#REF!</definedName>
    <definedName name="RSCC" localSheetId="2">'Relais '!#REF!</definedName>
    <definedName name="RSCC" localSheetId="3">'Relais '!#REF!</definedName>
    <definedName name="RSCC" localSheetId="4">'Relais '!#REF!</definedName>
    <definedName name="RSCC" localSheetId="5">'Relais '!#REF!</definedName>
    <definedName name="RSCC">'Relais '!#REF!</definedName>
    <definedName name="SDUS" localSheetId="6">'Relais '!#REF!</definedName>
    <definedName name="SDUS" localSheetId="7">'Relais '!#REF!</definedName>
    <definedName name="SDUS" localSheetId="2">'MoF '!#REF!</definedName>
    <definedName name="SDUS" localSheetId="3">'MoM'!#REF!</definedName>
    <definedName name="SDUS" localSheetId="4">'Relais '!#REF!</definedName>
    <definedName name="SDUS" localSheetId="5">'Relais '!#REF!</definedName>
    <definedName name="SDUS">'Relais '!#REF!</definedName>
    <definedName name="SOH" localSheetId="6">'Relais '!#REF!</definedName>
    <definedName name="SOH" localSheetId="7">'Relais '!#REF!</definedName>
    <definedName name="SOH" localSheetId="2">'Relais '!#REF!</definedName>
    <definedName name="SOH" localSheetId="3">'Relais '!#REF!</definedName>
    <definedName name="SOH" localSheetId="4">'Relais '!#REF!</definedName>
    <definedName name="SOH" localSheetId="5">'Relais '!#REF!</definedName>
    <definedName name="SOH">'Relais '!#REF!</definedName>
    <definedName name="TAC" localSheetId="6">'Relais '!#REF!</definedName>
    <definedName name="TAC" localSheetId="7">'Relais '!#REF!</definedName>
    <definedName name="TAC" localSheetId="2">'Relais '!#REF!</definedName>
    <definedName name="TAC" localSheetId="3">'Relais '!#REF!</definedName>
    <definedName name="TAC" localSheetId="4">'Relais '!#REF!</definedName>
    <definedName name="TAC" localSheetId="5">'Relais '!#REF!</definedName>
    <definedName name="TAC">'Relais '!#REF!</definedName>
    <definedName name="USI" localSheetId="6">'Relais '!#REF!</definedName>
    <definedName name="USI" localSheetId="7">'Relais '!#REF!</definedName>
    <definedName name="USI" localSheetId="2">'MoF '!#REF!</definedName>
    <definedName name="USI" localSheetId="3">'MoM'!#REF!</definedName>
    <definedName name="USI" localSheetId="4">'Relais '!#REF!</definedName>
    <definedName name="USI" localSheetId="5">'Relais '!#REF!</definedName>
    <definedName name="USI">'Relais '!#REF!</definedName>
    <definedName name="USMA" localSheetId="6">'Relais '!#REF!</definedName>
    <definedName name="USMA" localSheetId="7">'Relais '!#REF!</definedName>
    <definedName name="USMA" localSheetId="2">'MoF '!#REF!</definedName>
    <definedName name="USMA" localSheetId="3">'MoM'!#REF!</definedName>
    <definedName name="USMA" localSheetId="4">'Relais '!#REF!</definedName>
    <definedName name="USMA" localSheetId="5">'Relais '!#REF!</definedName>
    <definedName name="USMA">'Relais '!#REF!</definedName>
    <definedName name="USMM" localSheetId="6">'Relais '!#REF!</definedName>
    <definedName name="USMM" localSheetId="7">'Relais '!#REF!</definedName>
    <definedName name="USMM" localSheetId="2">'Relais '!#REF!</definedName>
    <definedName name="USMM" localSheetId="3">'Relais '!#REF!</definedName>
    <definedName name="USMM" localSheetId="4">'Relais '!#REF!</definedName>
    <definedName name="USMM" localSheetId="5">'Relais '!#REF!</definedName>
    <definedName name="USMM">'Relais '!#REF!</definedName>
    <definedName name="USOB" localSheetId="6">'Relais '!#REF!</definedName>
    <definedName name="USOB" localSheetId="7">'Relais '!#REF!</definedName>
    <definedName name="USOB" localSheetId="2">'Relais '!#REF!</definedName>
    <definedName name="USOB" localSheetId="3">'Relais '!#REF!</definedName>
    <definedName name="USOB" localSheetId="4">'Relais '!#REF!</definedName>
    <definedName name="USOB" localSheetId="5">'Relais '!#REF!</definedName>
    <definedName name="USOB">'Relais '!#REF!</definedName>
    <definedName name="USV" localSheetId="6">'Relais '!#REF!</definedName>
    <definedName name="USV" localSheetId="7">'Relais '!#REF!</definedName>
    <definedName name="USV" localSheetId="2">'Relais '!#REF!</definedName>
    <definedName name="USV" localSheetId="3">'Relais '!#REF!</definedName>
    <definedName name="USV" localSheetId="4">'Relais '!#REF!</definedName>
    <definedName name="USV" localSheetId="5">'Relais '!#REF!</definedName>
    <definedName name="USV">'Relais '!#REF!</definedName>
    <definedName name="_xlnm.Print_Area" localSheetId="6">'BeF'!$A$4:$AG$37</definedName>
    <definedName name="_xlnm.Print_Area" localSheetId="7">'BeM '!$A$4:$AF$23</definedName>
    <definedName name="_xlnm.Print_Area" localSheetId="2">'MoF '!$A:$T</definedName>
    <definedName name="_xlnm.Print_Area" localSheetId="3">'MoM'!$A:$T</definedName>
    <definedName name="_xlnm.Print_Area" localSheetId="4">'PoF'!$A:$AD</definedName>
    <definedName name="_xlnm.Print_Area" localSheetId="5">'PoM'!$A:$AD</definedName>
    <definedName name="_xlnm.Print_Area" localSheetId="1">'Relais '!$A$1:$I$30</definedName>
  </definedNames>
  <calcPr fullCalcOnLoad="1"/>
</workbook>
</file>

<file path=xl/sharedStrings.xml><?xml version="1.0" encoding="utf-8"?>
<sst xmlns="http://schemas.openxmlformats.org/spreadsheetml/2006/main" count="1724" uniqueCount="448">
  <si>
    <t>MOUSTIQUES FEMININES</t>
  </si>
  <si>
    <t>NOM</t>
  </si>
  <si>
    <t>Perf.</t>
  </si>
  <si>
    <t>50 m</t>
  </si>
  <si>
    <t>300 m</t>
  </si>
  <si>
    <t>50 haies</t>
  </si>
  <si>
    <t>500 m</t>
  </si>
  <si>
    <t>600 m</t>
  </si>
  <si>
    <t>600 m marche</t>
  </si>
  <si>
    <t>Poids</t>
  </si>
  <si>
    <t>Longueur</t>
  </si>
  <si>
    <t>Triple bond</t>
  </si>
  <si>
    <t>Balles</t>
  </si>
  <si>
    <t>Anneau</t>
  </si>
  <si>
    <t>Marteau</t>
  </si>
  <si>
    <t>PLACE</t>
  </si>
  <si>
    <t>PTS</t>
  </si>
  <si>
    <t>500 marche</t>
  </si>
  <si>
    <t>600 marche</t>
  </si>
  <si>
    <t>Triple saut</t>
  </si>
  <si>
    <t>Hauteur</t>
  </si>
  <si>
    <t>Perche</t>
  </si>
  <si>
    <t>Javelot</t>
  </si>
  <si>
    <t>60 m</t>
  </si>
  <si>
    <t>120 m</t>
  </si>
  <si>
    <t>1000 m</t>
  </si>
  <si>
    <t>1 km marche</t>
  </si>
  <si>
    <t>Disque</t>
  </si>
  <si>
    <t>Ballonde</t>
  </si>
  <si>
    <t>50 m H.</t>
  </si>
  <si>
    <t>LONGUEUR</t>
  </si>
  <si>
    <t>HAUTEUR</t>
  </si>
  <si>
    <t>PERCHE</t>
  </si>
  <si>
    <t>POIDS</t>
  </si>
  <si>
    <t>DISQUE</t>
  </si>
  <si>
    <t>JAVELOT</t>
  </si>
  <si>
    <t>2000 m</t>
  </si>
  <si>
    <t>2 km marche</t>
  </si>
  <si>
    <t>T.S.</t>
  </si>
  <si>
    <t>MARTEAU</t>
  </si>
  <si>
    <t>80 m H.</t>
  </si>
  <si>
    <t xml:space="preserve">Marteau </t>
  </si>
  <si>
    <t>80 m</t>
  </si>
  <si>
    <t>60 m H.</t>
  </si>
  <si>
    <t>150 m</t>
  </si>
  <si>
    <t>3000 m</t>
  </si>
  <si>
    <t>3 km marche</t>
  </si>
  <si>
    <t>80 m H</t>
  </si>
  <si>
    <t>100 m H.</t>
  </si>
  <si>
    <t>100 m</t>
  </si>
  <si>
    <t>200 m</t>
  </si>
  <si>
    <t>5 km marche</t>
  </si>
  <si>
    <t>320 m H</t>
  </si>
  <si>
    <t>400 m</t>
  </si>
  <si>
    <t>400 m H</t>
  </si>
  <si>
    <t>800 m</t>
  </si>
  <si>
    <t>1500 m</t>
  </si>
  <si>
    <t>1500 steeple</t>
  </si>
  <si>
    <t>3000 steeple</t>
  </si>
  <si>
    <t>110 m H.</t>
  </si>
  <si>
    <t>5000 m</t>
  </si>
  <si>
    <t>POUSSINES</t>
  </si>
  <si>
    <t>POUSSINS</t>
  </si>
  <si>
    <t>BENJAMINES</t>
  </si>
  <si>
    <t>BENJAMINS</t>
  </si>
  <si>
    <t>80 haies</t>
  </si>
  <si>
    <t>Perf</t>
  </si>
  <si>
    <t>SDUS</t>
  </si>
  <si>
    <t>USMA</t>
  </si>
  <si>
    <t>CSB</t>
  </si>
  <si>
    <t>TAC</t>
  </si>
  <si>
    <t>ESV</t>
  </si>
  <si>
    <t>ABDO</t>
  </si>
  <si>
    <t>PERF.</t>
  </si>
  <si>
    <t>CAT</t>
  </si>
  <si>
    <t>MOF</t>
  </si>
  <si>
    <t>MOM</t>
  </si>
  <si>
    <t>CLUB</t>
  </si>
  <si>
    <t>VILLE</t>
  </si>
  <si>
    <t>PRENOM</t>
  </si>
  <si>
    <t>NLSA</t>
  </si>
  <si>
    <t>GUIMIER</t>
  </si>
  <si>
    <t>ASGB</t>
  </si>
  <si>
    <t>ESS</t>
  </si>
  <si>
    <t>POF</t>
  </si>
  <si>
    <t>POM</t>
  </si>
  <si>
    <t>BEF</t>
  </si>
  <si>
    <t>DRANCY</t>
  </si>
  <si>
    <t>BAGNOLET</t>
  </si>
  <si>
    <t>TOM</t>
  </si>
  <si>
    <t>INES</t>
  </si>
  <si>
    <t>2?2</t>
  </si>
  <si>
    <t>ELIAS</t>
  </si>
  <si>
    <t>KOLDO</t>
  </si>
  <si>
    <t>YOUNES</t>
  </si>
  <si>
    <t>MOHAMED</t>
  </si>
  <si>
    <t>ALEXANDRE</t>
  </si>
  <si>
    <t>LUCAS</t>
  </si>
  <si>
    <t>DOUNIA</t>
  </si>
  <si>
    <t>YASMINE</t>
  </si>
  <si>
    <t>ALEXIS</t>
  </si>
  <si>
    <t>FATOUMATA</t>
  </si>
  <si>
    <t>MELINA</t>
  </si>
  <si>
    <t>CREMONESI</t>
  </si>
  <si>
    <t>TSAALBI</t>
  </si>
  <si>
    <t>RENAUDIN</t>
  </si>
  <si>
    <t>MAIA</t>
  </si>
  <si>
    <t>CAMARA</t>
  </si>
  <si>
    <t>ENZO</t>
  </si>
  <si>
    <t>BOUMAZA</t>
  </si>
  <si>
    <t>MANEL</t>
  </si>
  <si>
    <t>FERET</t>
  </si>
  <si>
    <t>KONDE</t>
  </si>
  <si>
    <t>NASSIRA</t>
  </si>
  <si>
    <t>SHELLEY</t>
  </si>
  <si>
    <t>MATTEO</t>
  </si>
  <si>
    <t>NOISY</t>
  </si>
  <si>
    <t>SAINT-DENIS</t>
  </si>
  <si>
    <t>BRETIGNY</t>
  </si>
  <si>
    <t>SAINT-OUEN</t>
  </si>
  <si>
    <t>ELOISE</t>
  </si>
  <si>
    <t>DEMBELE</t>
  </si>
  <si>
    <t>JADE</t>
  </si>
  <si>
    <t>AWA</t>
  </si>
  <si>
    <t>NOLAN</t>
  </si>
  <si>
    <t>SARAH</t>
  </si>
  <si>
    <t>SISSOKO</t>
  </si>
  <si>
    <t>AICHA</t>
  </si>
  <si>
    <t>Vortex</t>
  </si>
  <si>
    <t>WENDEL</t>
  </si>
  <si>
    <t>BENJAMIN</t>
  </si>
  <si>
    <t>CHASSIER</t>
  </si>
  <si>
    <t>GARATEA</t>
  </si>
  <si>
    <t>FOFANA</t>
  </si>
  <si>
    <t>BENACHIR</t>
  </si>
  <si>
    <t>SOLENE</t>
  </si>
  <si>
    <t>PEREIRA</t>
  </si>
  <si>
    <t>ELEA</t>
  </si>
  <si>
    <t>AMBRE</t>
  </si>
  <si>
    <t>HAMZAOUI</t>
  </si>
  <si>
    <t>NESRINE</t>
  </si>
  <si>
    <t>Medecine Ball</t>
  </si>
  <si>
    <t/>
  </si>
  <si>
    <t>TAINA</t>
  </si>
  <si>
    <t>MYRIAM</t>
  </si>
  <si>
    <t>GABRIEL</t>
  </si>
  <si>
    <t>LIZA</t>
  </si>
  <si>
    <t>ALICIA</t>
  </si>
  <si>
    <t>RELAIS</t>
  </si>
  <si>
    <t>PAGES</t>
  </si>
  <si>
    <t>ARAMINTHE</t>
  </si>
  <si>
    <t>AYMERIC</t>
  </si>
  <si>
    <t>NAEL</t>
  </si>
  <si>
    <t>YANIS</t>
  </si>
  <si>
    <t>FIDALI</t>
  </si>
  <si>
    <t>DIARRA</t>
  </si>
  <si>
    <t>KONATE</t>
  </si>
  <si>
    <t>KHOMMACH</t>
  </si>
  <si>
    <t>ELODIE</t>
  </si>
  <si>
    <t>EXANTUS</t>
  </si>
  <si>
    <t>MICHAELLA</t>
  </si>
  <si>
    <t>BOUGHAZI</t>
  </si>
  <si>
    <t>CORREA</t>
  </si>
  <si>
    <t>CHERIFI</t>
  </si>
  <si>
    <t>AMOUGOU</t>
  </si>
  <si>
    <t>BAPTISTE</t>
  </si>
  <si>
    <t>AMINE</t>
  </si>
  <si>
    <t>NADIM</t>
  </si>
  <si>
    <t>BENSALEM</t>
  </si>
  <si>
    <t>ILIES</t>
  </si>
  <si>
    <t>KEAWAN</t>
  </si>
  <si>
    <t>THOMAS</t>
  </si>
  <si>
    <t>EUPHROSINE</t>
  </si>
  <si>
    <t>MOUANDA</t>
  </si>
  <si>
    <t>DIAWARA</t>
  </si>
  <si>
    <t>BINTOU</t>
  </si>
  <si>
    <t>SANGARE</t>
  </si>
  <si>
    <t>YOUSSOUF</t>
  </si>
  <si>
    <t>HULIN</t>
  </si>
  <si>
    <t>DYLAN</t>
  </si>
  <si>
    <t>INSAF</t>
  </si>
  <si>
    <t>HABY</t>
  </si>
  <si>
    <t>UNG FLECHEAU</t>
  </si>
  <si>
    <t>IAFI</t>
  </si>
  <si>
    <t>HALIMA</t>
  </si>
  <si>
    <t>ESC XV</t>
  </si>
  <si>
    <t>MOUMINE</t>
  </si>
  <si>
    <t>JENNA</t>
  </si>
  <si>
    <t>ABDLANBY</t>
  </si>
  <si>
    <t>JANNA</t>
  </si>
  <si>
    <t>ZERGUIT</t>
  </si>
  <si>
    <t>FAIZA</t>
  </si>
  <si>
    <t>LUCIEN</t>
  </si>
  <si>
    <t>MAYA</t>
  </si>
  <si>
    <t>RAHMOUNE</t>
  </si>
  <si>
    <t>BARADJI</t>
  </si>
  <si>
    <t>ASSA</t>
  </si>
  <si>
    <t>DRACON</t>
  </si>
  <si>
    <t>CALLENS</t>
  </si>
  <si>
    <t>LEONORE</t>
  </si>
  <si>
    <t>GODARD</t>
  </si>
  <si>
    <t>SOPHIE</t>
  </si>
  <si>
    <t>DIA</t>
  </si>
  <si>
    <t>MARIAM</t>
  </si>
  <si>
    <t>ROXANE</t>
  </si>
  <si>
    <t>CHLOE</t>
  </si>
  <si>
    <t>BRACMORT</t>
  </si>
  <si>
    <t>INAYA</t>
  </si>
  <si>
    <t>GARCIA</t>
  </si>
  <si>
    <t>CELIA</t>
  </si>
  <si>
    <t>GHANMI</t>
  </si>
  <si>
    <t>SARONA</t>
  </si>
  <si>
    <t>KAMISSA</t>
  </si>
  <si>
    <t>BRITES</t>
  </si>
  <si>
    <t>LEINA</t>
  </si>
  <si>
    <t>MARIUS</t>
  </si>
  <si>
    <t>AXEL</t>
  </si>
  <si>
    <t>MROUDJAE</t>
  </si>
  <si>
    <t>BENAMARA</t>
  </si>
  <si>
    <t>MAEL</t>
  </si>
  <si>
    <t>POTIER</t>
  </si>
  <si>
    <t>ILYASS</t>
  </si>
  <si>
    <t>TRISTAN</t>
  </si>
  <si>
    <t>LOAN</t>
  </si>
  <si>
    <t>KONE</t>
  </si>
  <si>
    <t>CARMASOL</t>
  </si>
  <si>
    <t>MANOAH</t>
  </si>
  <si>
    <t>NAHEL</t>
  </si>
  <si>
    <t>SONELIA</t>
  </si>
  <si>
    <t>NAWEL</t>
  </si>
  <si>
    <t>FATIM</t>
  </si>
  <si>
    <t>ELODIA</t>
  </si>
  <si>
    <t>KADIATOU</t>
  </si>
  <si>
    <t>KOBODING</t>
  </si>
  <si>
    <t>FERNANDES</t>
  </si>
  <si>
    <t>FETTAH</t>
  </si>
  <si>
    <t>MAELIA</t>
  </si>
  <si>
    <t>OBAS JOINVILLE</t>
  </si>
  <si>
    <t>RIZLAINE</t>
  </si>
  <si>
    <t>LE MEUR</t>
  </si>
  <si>
    <t>IYOK OLOUME</t>
  </si>
  <si>
    <t>ALLAF</t>
  </si>
  <si>
    <t>LENDOYE</t>
  </si>
  <si>
    <t>LILLIAN</t>
  </si>
  <si>
    <t>RIPOLL</t>
  </si>
  <si>
    <t>ISSA</t>
  </si>
  <si>
    <t>ISHAQ</t>
  </si>
  <si>
    <t>MATHEO</t>
  </si>
  <si>
    <t>VALLADEAU</t>
  </si>
  <si>
    <t>CLEMENT</t>
  </si>
  <si>
    <t>GAUHIER</t>
  </si>
  <si>
    <t>MATTHIAS</t>
  </si>
  <si>
    <t>KHELLIL</t>
  </si>
  <si>
    <t>ABDERRAOUF</t>
  </si>
  <si>
    <t>DERNAOUI</t>
  </si>
  <si>
    <t>DOJKA</t>
  </si>
  <si>
    <t>XAVIER</t>
  </si>
  <si>
    <t>SANCHO--LORY</t>
  </si>
  <si>
    <t>KHEFFACH</t>
  </si>
  <si>
    <t>MAGNE MABOU</t>
  </si>
  <si>
    <t>LOUNA</t>
  </si>
  <si>
    <t>IBRAHIMA</t>
  </si>
  <si>
    <t>JEUFFRAN</t>
  </si>
  <si>
    <t>OUTAMA</t>
  </si>
  <si>
    <t>JANA</t>
  </si>
  <si>
    <t>EUXIN</t>
  </si>
  <si>
    <t>MARIA</t>
  </si>
  <si>
    <t>DIEDHIOU</t>
  </si>
  <si>
    <t>CHALU</t>
  </si>
  <si>
    <t>ANN STEPHY</t>
  </si>
  <si>
    <t>VALLEE</t>
  </si>
  <si>
    <t>FONTENAY</t>
  </si>
  <si>
    <t>AMELIE</t>
  </si>
  <si>
    <t>HAWA</t>
  </si>
  <si>
    <t>URSULE</t>
  </si>
  <si>
    <t>MAMADI</t>
  </si>
  <si>
    <t>DOLCIN TILLANT</t>
  </si>
  <si>
    <t>HIE</t>
  </si>
  <si>
    <t>REWAN</t>
  </si>
  <si>
    <t>SEKOUR</t>
  </si>
  <si>
    <t>MAMPA</t>
  </si>
  <si>
    <t>TARAVELLA</t>
  </si>
  <si>
    <t>NINO</t>
  </si>
  <si>
    <t>TREMBLAY</t>
  </si>
  <si>
    <t>MOELYA</t>
  </si>
  <si>
    <t>GOUHIER</t>
  </si>
  <si>
    <t>HADJAR</t>
  </si>
  <si>
    <t>MERCIRIS</t>
  </si>
  <si>
    <t>ALYA</t>
  </si>
  <si>
    <t>MEISSANE</t>
  </si>
  <si>
    <t>SYSSAU</t>
  </si>
  <si>
    <t>DAPHNE</t>
  </si>
  <si>
    <t>KANOUTE</t>
  </si>
  <si>
    <t>DIOULANDY</t>
  </si>
  <si>
    <t>FELLICE</t>
  </si>
  <si>
    <t>LOANNE</t>
  </si>
  <si>
    <t>HAGGANI</t>
  </si>
  <si>
    <t>SHANICE</t>
  </si>
  <si>
    <t>REJANT</t>
  </si>
  <si>
    <t>M'RABET</t>
  </si>
  <si>
    <t>FERIELLE</t>
  </si>
  <si>
    <t>ABOUBACAR</t>
  </si>
  <si>
    <t>KERJAN</t>
  </si>
  <si>
    <t>LIAM</t>
  </si>
  <si>
    <t>DE CEGLIE</t>
  </si>
  <si>
    <t>J DEREL</t>
  </si>
  <si>
    <t>CHARAFEDINE</t>
  </si>
  <si>
    <t>DJOKA</t>
  </si>
  <si>
    <t>ALAN</t>
  </si>
  <si>
    <t>GENDREY</t>
  </si>
  <si>
    <t>ADRON</t>
  </si>
  <si>
    <t>DIAKO</t>
  </si>
  <si>
    <t>BEKKAOUI</t>
  </si>
  <si>
    <t>DELARUE</t>
  </si>
  <si>
    <t>CLOVIS</t>
  </si>
  <si>
    <t>BILLARD</t>
  </si>
  <si>
    <t>Rachidi Malik</t>
  </si>
  <si>
    <t>Secretariat</t>
  </si>
  <si>
    <t>Juges Arrivée</t>
  </si>
  <si>
    <t>Starter</t>
  </si>
  <si>
    <t>Aide Starter</t>
  </si>
  <si>
    <t>Résultats</t>
  </si>
  <si>
    <t>Chrono</t>
  </si>
  <si>
    <t xml:space="preserve">Longueur </t>
  </si>
  <si>
    <t>Soyard Michel</t>
  </si>
  <si>
    <t>ANDRIAMANAMPISOA</t>
  </si>
  <si>
    <t>AALIYAH</t>
  </si>
  <si>
    <t>BACHE ROUMAGNE</t>
  </si>
  <si>
    <t>ESTHER</t>
  </si>
  <si>
    <t>CR</t>
  </si>
  <si>
    <t>180 haies</t>
  </si>
  <si>
    <t>Directeur de Reunion</t>
  </si>
  <si>
    <t xml:space="preserve">Juge arbitre </t>
  </si>
  <si>
    <t>Colin Sandrine</t>
  </si>
  <si>
    <t>Triple Saut</t>
  </si>
  <si>
    <t>Manuel Hervé</t>
  </si>
  <si>
    <t>Anneau et Vortex</t>
  </si>
  <si>
    <t>Marteau/Ballonde</t>
  </si>
  <si>
    <t>AB</t>
  </si>
  <si>
    <t>60 m Finale</t>
  </si>
  <si>
    <t>MOLESNI</t>
  </si>
  <si>
    <t>MASSANY</t>
  </si>
  <si>
    <t>LATRECH</t>
  </si>
  <si>
    <t>ASSIA</t>
  </si>
  <si>
    <t>GHAMNI</t>
  </si>
  <si>
    <t>JIHANE</t>
  </si>
  <si>
    <t>4*50M</t>
  </si>
  <si>
    <t>BMSA</t>
  </si>
  <si>
    <t>BLANC MESNIL</t>
  </si>
  <si>
    <t>4*60M</t>
  </si>
  <si>
    <t>Buvette</t>
  </si>
  <si>
    <t>André</t>
  </si>
  <si>
    <t>Philippe</t>
  </si>
  <si>
    <t>Marianne</t>
  </si>
  <si>
    <t>Palagonia Antoine</t>
  </si>
  <si>
    <t xml:space="preserve">Palagonia Chantal </t>
  </si>
  <si>
    <t>Diarra Samba</t>
  </si>
  <si>
    <t>Anéouar Jamila</t>
  </si>
  <si>
    <t>Vonkanael Will</t>
  </si>
  <si>
    <t>Renaudin Philippe</t>
  </si>
  <si>
    <t>Mascelf Corentin</t>
  </si>
  <si>
    <t>Blanchard Luc</t>
  </si>
  <si>
    <t>Rebray Aurelie</t>
  </si>
  <si>
    <t>Gillot Jacques</t>
  </si>
  <si>
    <t xml:space="preserve">Rebray Forence </t>
  </si>
  <si>
    <t>Dabo Binéta</t>
  </si>
  <si>
    <t>Kameni Pouassi</t>
  </si>
  <si>
    <t>un bénévole de</t>
  </si>
  <si>
    <t>ASGG</t>
  </si>
  <si>
    <t>Jardona Véronique</t>
  </si>
  <si>
    <t>OULEMATOU</t>
  </si>
  <si>
    <t>56 m Finale</t>
  </si>
  <si>
    <t>2éme</t>
  </si>
  <si>
    <t>3éme</t>
  </si>
  <si>
    <t>4éme</t>
  </si>
  <si>
    <t>5ème</t>
  </si>
  <si>
    <t>DESSOLINES DEVY</t>
  </si>
  <si>
    <t>SHAYNA</t>
  </si>
  <si>
    <t>DAYNA</t>
  </si>
  <si>
    <t>RAHMOUNA</t>
  </si>
  <si>
    <t>SOPHIA</t>
  </si>
  <si>
    <t>2ème</t>
  </si>
  <si>
    <t>3ème</t>
  </si>
  <si>
    <t>4ème</t>
  </si>
  <si>
    <t>6ème</t>
  </si>
  <si>
    <t>MOUSTIQUES MASCULINS</t>
  </si>
  <si>
    <t>N'DAYE</t>
  </si>
  <si>
    <t>BA</t>
  </si>
  <si>
    <t>ALIOU</t>
  </si>
  <si>
    <t>GERARD</t>
  </si>
  <si>
    <t>COULIBALY</t>
  </si>
  <si>
    <t>BONINT</t>
  </si>
  <si>
    <t>NAROLYNDA</t>
  </si>
  <si>
    <t>MAMADOU</t>
  </si>
  <si>
    <t>JOHA LYN</t>
  </si>
  <si>
    <t>BECHIK</t>
  </si>
  <si>
    <t>REDWAN</t>
  </si>
  <si>
    <t>JARBOUA</t>
  </si>
  <si>
    <t>SANHAGI</t>
  </si>
  <si>
    <t>MOULIN LEGENDRE</t>
  </si>
  <si>
    <t>SWANN</t>
  </si>
  <si>
    <t>KHIRI</t>
  </si>
  <si>
    <t>ASSIM</t>
  </si>
  <si>
    <t>VERHAEGHEM</t>
  </si>
  <si>
    <t>REA RYCZKE</t>
  </si>
  <si>
    <t>LONTAKOGUSTO</t>
  </si>
  <si>
    <t>BOUMEDJANE</t>
  </si>
  <si>
    <t>GODOU</t>
  </si>
  <si>
    <t>YAMMA</t>
  </si>
  <si>
    <t>GARNIER</t>
  </si>
  <si>
    <t>LYNA FARAH</t>
  </si>
  <si>
    <t>PHAETON</t>
  </si>
  <si>
    <t>MAELY</t>
  </si>
  <si>
    <t>MAIMOUNA</t>
  </si>
  <si>
    <t>DOUCOURE</t>
  </si>
  <si>
    <t>KONTA</t>
  </si>
  <si>
    <t>REGINA</t>
  </si>
  <si>
    <t>KIMBERLY</t>
  </si>
  <si>
    <t>FIDELE</t>
  </si>
  <si>
    <t>ALIYAH</t>
  </si>
  <si>
    <t>CHERIF</t>
  </si>
  <si>
    <t>BEKKA</t>
  </si>
  <si>
    <t>LAHNA</t>
  </si>
  <si>
    <t>BOLLAH</t>
  </si>
  <si>
    <t>KEVIN</t>
  </si>
  <si>
    <t>JEREDI</t>
  </si>
  <si>
    <t>KUNTSEVICH</t>
  </si>
  <si>
    <t>MATVEI</t>
  </si>
  <si>
    <t>DAHOUI</t>
  </si>
  <si>
    <t>MODRIC</t>
  </si>
  <si>
    <t>QUENTIN</t>
  </si>
  <si>
    <t>FAKIRI</t>
  </si>
  <si>
    <t>ILIAN</t>
  </si>
  <si>
    <t>SABET</t>
  </si>
  <si>
    <t>MARIO</t>
  </si>
  <si>
    <t>BOUZAZA</t>
  </si>
  <si>
    <t>BILAL</t>
  </si>
  <si>
    <t>MELVIN</t>
  </si>
  <si>
    <t xml:space="preserve">        15                      25</t>
  </si>
  <si>
    <t xml:space="preserve">       ABDO             NLSA</t>
  </si>
  <si>
    <t xml:space="preserve">    CSB      SDUS</t>
  </si>
  <si>
    <t xml:space="preserve">     16            21</t>
  </si>
  <si>
    <t>Merci aux clubs et aux  37 Bénévoles qui ont œuvré à la reussite de ce championnat</t>
  </si>
  <si>
    <t>TAC    USMA</t>
  </si>
  <si>
    <t xml:space="preserve">   41          24</t>
  </si>
  <si>
    <t>11 Clubs 165 Enfants</t>
  </si>
  <si>
    <t>Podiums</t>
  </si>
  <si>
    <t>Quemon Anais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</si>
</sst>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\`"/>
    <numFmt numFmtId="173" formatCode="0\&quot;0"/>
    <numFmt numFmtId="174" formatCode="0\'00\&quot;0"/>
    <numFmt numFmtId="175" formatCode="0\,00"/>
    <numFmt numFmtId="176" formatCode="0\'00\&quot;"/>
    <numFmt numFmtId="177" formatCode="d\ mmmm\ yyyy"/>
    <numFmt numFmtId="178" formatCode="0\'00\0"/>
    <numFmt numFmtId="179" formatCode="00\&quot;0"/>
    <numFmt numFmtId="180" formatCode="0\m00"/>
    <numFmt numFmtId="181" formatCode="0.0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62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sz val="12"/>
      <color indexed="48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20"/>
      <name val="Times New Roman"/>
      <family val="1"/>
    </font>
    <font>
      <b/>
      <sz val="11"/>
      <name val="Calibri"/>
      <family val="2"/>
    </font>
    <font>
      <b/>
      <sz val="10"/>
      <name val="Calibri"/>
      <family val="2"/>
    </font>
    <font>
      <b/>
      <sz val="20"/>
      <name val="Times New Roman"/>
      <family val="1"/>
    </font>
    <font>
      <sz val="20"/>
      <name val="Calibri"/>
      <family val="2"/>
    </font>
    <font>
      <sz val="2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double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dashed"/>
    </border>
    <border>
      <left style="dashed"/>
      <right style="thin"/>
      <top style="thin"/>
      <bottom style="dashed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2" fillId="0" borderId="12" xfId="0" applyNumberFormat="1" applyFont="1" applyBorder="1" applyAlignment="1">
      <alignment horizontal="center"/>
    </xf>
    <xf numFmtId="174" fontId="2" fillId="0" borderId="12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0" borderId="12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173" fontId="7" fillId="0" borderId="11" xfId="54" applyNumberFormat="1" applyFont="1" applyBorder="1" applyAlignment="1">
      <alignment horizontal="center"/>
      <protection/>
    </xf>
    <xf numFmtId="173" fontId="7" fillId="0" borderId="10" xfId="54" applyNumberFormat="1" applyFont="1" applyBorder="1" applyAlignment="1">
      <alignment horizontal="center"/>
      <protection/>
    </xf>
    <xf numFmtId="174" fontId="7" fillId="0" borderId="10" xfId="54" applyNumberFormat="1" applyFont="1" applyBorder="1" applyAlignment="1">
      <alignment horizontal="center"/>
      <protection/>
    </xf>
    <xf numFmtId="173" fontId="1" fillId="0" borderId="10" xfId="54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173" fontId="6" fillId="0" borderId="10" xfId="54" applyNumberFormat="1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176" fontId="6" fillId="0" borderId="10" xfId="54" applyNumberFormat="1" applyFont="1" applyBorder="1" applyAlignment="1">
      <alignment horizontal="center"/>
      <protection/>
    </xf>
    <xf numFmtId="174" fontId="6" fillId="0" borderId="10" xfId="54" applyNumberFormat="1" applyFont="1" applyBorder="1" applyAlignment="1">
      <alignment horizontal="center"/>
      <protection/>
    </xf>
    <xf numFmtId="175" fontId="6" fillId="0" borderId="10" xfId="54" applyNumberFormat="1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175" fontId="7" fillId="0" borderId="10" xfId="54" applyNumberFormat="1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174" fontId="7" fillId="0" borderId="11" xfId="54" applyNumberFormat="1" applyFont="1" applyBorder="1" applyAlignment="1">
      <alignment horizontal="center"/>
      <protection/>
    </xf>
    <xf numFmtId="175" fontId="7" fillId="0" borderId="11" xfId="54" applyNumberFormat="1" applyFont="1" applyBorder="1" applyAlignment="1">
      <alignment horizontal="center"/>
      <protection/>
    </xf>
    <xf numFmtId="173" fontId="6" fillId="0" borderId="12" xfId="54" applyNumberFormat="1" applyFont="1" applyBorder="1" applyAlignment="1">
      <alignment horizontal="center"/>
      <protection/>
    </xf>
    <xf numFmtId="0" fontId="6" fillId="0" borderId="12" xfId="54" applyFont="1" applyBorder="1" applyAlignment="1">
      <alignment horizontal="center"/>
      <protection/>
    </xf>
    <xf numFmtId="176" fontId="6" fillId="0" borderId="12" xfId="54" applyNumberFormat="1" applyFont="1" applyBorder="1" applyAlignment="1">
      <alignment horizontal="center"/>
      <protection/>
    </xf>
    <xf numFmtId="174" fontId="6" fillId="0" borderId="12" xfId="54" applyNumberFormat="1" applyFont="1" applyBorder="1" applyAlignment="1">
      <alignment horizontal="center"/>
      <protection/>
    </xf>
    <xf numFmtId="175" fontId="6" fillId="0" borderId="12" xfId="54" applyNumberFormat="1" applyFont="1" applyBorder="1" applyAlignment="1">
      <alignment horizontal="center"/>
      <protection/>
    </xf>
    <xf numFmtId="0" fontId="8" fillId="0" borderId="12" xfId="54" applyFont="1" applyBorder="1" applyAlignment="1">
      <alignment horizontal="center"/>
      <protection/>
    </xf>
    <xf numFmtId="0" fontId="9" fillId="0" borderId="11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8" fillId="0" borderId="10" xfId="54" applyFont="1" applyBorder="1" applyAlignment="1">
      <alignment horizontal="center"/>
      <protection/>
    </xf>
    <xf numFmtId="0" fontId="10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Font="1" applyBorder="1" applyAlignment="1">
      <alignment/>
    </xf>
    <xf numFmtId="0" fontId="1" fillId="0" borderId="0" xfId="0" applyFont="1" applyFill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174" fontId="1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3" fontId="2" fillId="0" borderId="10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174" fontId="2" fillId="0" borderId="10" xfId="53" applyNumberFormat="1" applyFont="1" applyBorder="1" applyAlignment="1">
      <alignment horizontal="center"/>
      <protection/>
    </xf>
    <xf numFmtId="173" fontId="1" fillId="0" borderId="13" xfId="53" applyNumberFormat="1" applyFont="1" applyBorder="1" applyAlignment="1">
      <alignment horizontal="center"/>
      <protection/>
    </xf>
    <xf numFmtId="0" fontId="4" fillId="0" borderId="14" xfId="53" applyFont="1" applyBorder="1" applyAlignment="1">
      <alignment horizontal="center"/>
      <protection/>
    </xf>
    <xf numFmtId="173" fontId="1" fillId="0" borderId="11" xfId="53" applyNumberFormat="1" applyFont="1" applyBorder="1" applyAlignment="1">
      <alignment horizontal="center"/>
      <protection/>
    </xf>
    <xf numFmtId="173" fontId="1" fillId="0" borderId="15" xfId="53" applyNumberFormat="1" applyFont="1" applyBorder="1" applyAlignment="1">
      <alignment horizontal="center"/>
      <protection/>
    </xf>
    <xf numFmtId="174" fontId="1" fillId="0" borderId="13" xfId="53" applyNumberFormat="1" applyFont="1" applyBorder="1" applyAlignment="1">
      <alignment horizontal="center"/>
      <protection/>
    </xf>
    <xf numFmtId="174" fontId="1" fillId="0" borderId="11" xfId="53" applyNumberFormat="1" applyFont="1" applyBorder="1" applyAlignment="1">
      <alignment horizontal="center"/>
      <protection/>
    </xf>
    <xf numFmtId="174" fontId="1" fillId="0" borderId="15" xfId="53" applyNumberFormat="1" applyFont="1" applyBorder="1" applyAlignment="1">
      <alignment horizontal="center"/>
      <protection/>
    </xf>
    <xf numFmtId="173" fontId="1" fillId="0" borderId="16" xfId="53" applyNumberFormat="1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173" fontId="1" fillId="0" borderId="10" xfId="53" applyNumberFormat="1" applyFont="1" applyBorder="1" applyAlignment="1">
      <alignment horizontal="center"/>
      <protection/>
    </xf>
    <xf numFmtId="173" fontId="1" fillId="0" borderId="18" xfId="53" applyNumberFormat="1" applyFont="1" applyBorder="1" applyAlignment="1">
      <alignment horizontal="center"/>
      <protection/>
    </xf>
    <xf numFmtId="174" fontId="1" fillId="0" borderId="19" xfId="53" applyNumberFormat="1" applyFont="1" applyBorder="1" applyAlignment="1">
      <alignment horizontal="center"/>
      <protection/>
    </xf>
    <xf numFmtId="174" fontId="1" fillId="0" borderId="10" xfId="53" applyNumberFormat="1" applyFont="1" applyBorder="1" applyAlignment="1">
      <alignment horizontal="center"/>
      <protection/>
    </xf>
    <xf numFmtId="174" fontId="1" fillId="0" borderId="20" xfId="53" applyNumberFormat="1" applyFont="1" applyBorder="1" applyAlignment="1">
      <alignment horizontal="center"/>
      <protection/>
    </xf>
    <xf numFmtId="173" fontId="1" fillId="0" borderId="21" xfId="53" applyNumberFormat="1" applyFont="1" applyBorder="1" applyAlignment="1">
      <alignment horizontal="center"/>
      <protection/>
    </xf>
    <xf numFmtId="174" fontId="1" fillId="0" borderId="22" xfId="53" applyNumberFormat="1" applyFont="1" applyBorder="1" applyAlignment="1">
      <alignment horizontal="center"/>
      <protection/>
    </xf>
    <xf numFmtId="174" fontId="1" fillId="0" borderId="23" xfId="53" applyNumberFormat="1" applyFont="1" applyBorder="1" applyAlignment="1">
      <alignment horizontal="center"/>
      <protection/>
    </xf>
    <xf numFmtId="174" fontId="1" fillId="0" borderId="10" xfId="53" applyNumberFormat="1" applyFont="1" applyBorder="1" applyAlignment="1" quotePrefix="1">
      <alignment horizontal="center"/>
      <protection/>
    </xf>
    <xf numFmtId="173" fontId="1" fillId="0" borderId="24" xfId="53" applyNumberFormat="1" applyFont="1" applyBorder="1" applyAlignment="1">
      <alignment horizontal="center"/>
      <protection/>
    </xf>
    <xf numFmtId="173" fontId="1" fillId="0" borderId="25" xfId="53" applyNumberFormat="1" applyFont="1" applyBorder="1" applyAlignment="1">
      <alignment horizontal="center"/>
      <protection/>
    </xf>
    <xf numFmtId="173" fontId="1" fillId="0" borderId="26" xfId="53" applyNumberFormat="1" applyFont="1" applyBorder="1" applyAlignment="1">
      <alignment horizontal="center"/>
      <protection/>
    </xf>
    <xf numFmtId="174" fontId="1" fillId="0" borderId="27" xfId="53" applyNumberFormat="1" applyFont="1" applyBorder="1" applyAlignment="1">
      <alignment horizontal="center"/>
      <protection/>
    </xf>
    <xf numFmtId="174" fontId="1" fillId="0" borderId="25" xfId="53" applyNumberFormat="1" applyFont="1" applyBorder="1" applyAlignment="1">
      <alignment horizontal="center"/>
      <protection/>
    </xf>
    <xf numFmtId="174" fontId="1" fillId="0" borderId="28" xfId="53" applyNumberFormat="1" applyFont="1" applyBorder="1" applyAlignment="1">
      <alignment horizontal="center"/>
      <protection/>
    </xf>
    <xf numFmtId="173" fontId="1" fillId="0" borderId="29" xfId="53" applyNumberFormat="1" applyFont="1" applyBorder="1" applyAlignment="1">
      <alignment horizontal="center"/>
      <protection/>
    </xf>
    <xf numFmtId="173" fontId="1" fillId="0" borderId="12" xfId="53" applyNumberFormat="1" applyFont="1" applyBorder="1" applyAlignment="1">
      <alignment horizontal="center"/>
      <protection/>
    </xf>
    <xf numFmtId="173" fontId="1" fillId="0" borderId="30" xfId="53" applyNumberFormat="1" applyFont="1" applyBorder="1" applyAlignment="1">
      <alignment horizontal="center"/>
      <protection/>
    </xf>
    <xf numFmtId="174" fontId="1" fillId="0" borderId="31" xfId="53" applyNumberFormat="1" applyFont="1" applyBorder="1" applyAlignment="1">
      <alignment horizontal="center"/>
      <protection/>
    </xf>
    <xf numFmtId="174" fontId="1" fillId="0" borderId="12" xfId="53" applyNumberFormat="1" applyFont="1" applyBorder="1" applyAlignment="1">
      <alignment horizontal="center"/>
      <protection/>
    </xf>
    <xf numFmtId="174" fontId="1" fillId="0" borderId="32" xfId="53" applyNumberFormat="1" applyFont="1" applyBorder="1" applyAlignment="1">
      <alignment horizontal="center"/>
      <protection/>
    </xf>
    <xf numFmtId="173" fontId="2" fillId="0" borderId="33" xfId="53" applyNumberFormat="1" applyFont="1" applyBorder="1" applyAlignment="1">
      <alignment horizontal="center"/>
      <protection/>
    </xf>
    <xf numFmtId="0" fontId="3" fillId="0" borderId="34" xfId="53" applyFont="1" applyBorder="1" applyAlignment="1">
      <alignment horizontal="center"/>
      <protection/>
    </xf>
    <xf numFmtId="174" fontId="2" fillId="0" borderId="33" xfId="53" applyNumberFormat="1" applyFont="1" applyBorder="1" applyAlignment="1">
      <alignment horizontal="center"/>
      <protection/>
    </xf>
    <xf numFmtId="173" fontId="1" fillId="0" borderId="0" xfId="53" applyNumberFormat="1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174" fontId="1" fillId="0" borderId="0" xfId="53" applyNumberFormat="1" applyFont="1" applyAlignment="1">
      <alignment horizontal="center"/>
      <protection/>
    </xf>
    <xf numFmtId="173" fontId="2" fillId="0" borderId="12" xfId="54" applyNumberFormat="1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174" fontId="2" fillId="0" borderId="12" xfId="54" applyNumberFormat="1" applyFont="1" applyBorder="1" applyAlignment="1">
      <alignment horizontal="center"/>
      <protection/>
    </xf>
    <xf numFmtId="175" fontId="2" fillId="0" borderId="12" xfId="54" applyNumberFormat="1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173" fontId="1" fillId="0" borderId="11" xfId="54" applyNumberFormat="1" applyFont="1" applyBorder="1" applyAlignment="1">
      <alignment horizontal="center"/>
      <protection/>
    </xf>
    <xf numFmtId="0" fontId="1" fillId="0" borderId="11" xfId="54" applyFont="1" applyBorder="1" applyAlignment="1">
      <alignment horizontal="center"/>
      <protection/>
    </xf>
    <xf numFmtId="174" fontId="1" fillId="0" borderId="11" xfId="54" applyNumberFormat="1" applyFont="1" applyBorder="1" applyAlignment="1">
      <alignment horizontal="center"/>
      <protection/>
    </xf>
    <xf numFmtId="175" fontId="1" fillId="0" borderId="11" xfId="54" applyNumberFormat="1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1" fillId="0" borderId="10" xfId="54" applyFont="1" applyBorder="1" applyAlignment="1">
      <alignment horizontal="center"/>
      <protection/>
    </xf>
    <xf numFmtId="174" fontId="1" fillId="0" borderId="10" xfId="54" applyNumberFormat="1" applyFont="1" applyBorder="1" applyAlignment="1">
      <alignment horizontal="center"/>
      <protection/>
    </xf>
    <xf numFmtId="175" fontId="1" fillId="0" borderId="10" xfId="54" applyNumberFormat="1" applyFont="1" applyBorder="1" applyAlignment="1">
      <alignment horizontal="center"/>
      <protection/>
    </xf>
    <xf numFmtId="173" fontId="2" fillId="0" borderId="10" xfId="54" applyNumberFormat="1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74" fontId="2" fillId="0" borderId="10" xfId="54" applyNumberFormat="1" applyFont="1" applyBorder="1" applyAlignment="1">
      <alignment horizontal="center"/>
      <protection/>
    </xf>
    <xf numFmtId="175" fontId="2" fillId="0" borderId="10" xfId="54" applyNumberFormat="1" applyFont="1" applyBorder="1" applyAlignment="1">
      <alignment horizontal="center"/>
      <protection/>
    </xf>
    <xf numFmtId="173" fontId="1" fillId="0" borderId="0" xfId="54" applyNumberFormat="1" applyFont="1" applyBorder="1" applyAlignment="1">
      <alignment horizontal="center"/>
      <protection/>
    </xf>
    <xf numFmtId="174" fontId="1" fillId="0" borderId="0" xfId="54" applyNumberFormat="1" applyFont="1" applyBorder="1" applyAlignment="1">
      <alignment horizontal="center"/>
      <protection/>
    </xf>
    <xf numFmtId="175" fontId="1" fillId="0" borderId="0" xfId="54" applyNumberFormat="1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16" fillId="0" borderId="0" xfId="0" applyFont="1" applyFill="1" applyAlignment="1" applyProtection="1">
      <alignment horizontal="center" vertical="center"/>
      <protection/>
    </xf>
    <xf numFmtId="173" fontId="16" fillId="0" borderId="0" xfId="0" applyNumberFormat="1" applyFont="1" applyFill="1" applyAlignment="1" applyProtection="1">
      <alignment horizontal="center" vertical="center"/>
      <protection/>
    </xf>
    <xf numFmtId="174" fontId="16" fillId="0" borderId="0" xfId="0" applyNumberFormat="1" applyFont="1" applyFill="1" applyAlignment="1" applyProtection="1">
      <alignment horizontal="center" vertical="center"/>
      <protection/>
    </xf>
    <xf numFmtId="175" fontId="16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73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/>
    </xf>
    <xf numFmtId="174" fontId="18" fillId="0" borderId="10" xfId="0" applyNumberFormat="1" applyFont="1" applyFill="1" applyBorder="1" applyAlignment="1" applyProtection="1">
      <alignment horizontal="center" vertical="center"/>
      <protection locked="0"/>
    </xf>
    <xf numFmtId="175" fontId="18" fillId="0" borderId="10" xfId="0" applyNumberFormat="1" applyFont="1" applyFill="1" applyBorder="1" applyAlignment="1" applyProtection="1">
      <alignment horizontal="center" vertical="center"/>
      <protection locked="0"/>
    </xf>
    <xf numFmtId="175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33" borderId="1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/>
      <protection/>
    </xf>
    <xf numFmtId="173" fontId="18" fillId="0" borderId="1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3" fontId="16" fillId="0" borderId="0" xfId="0" applyNumberFormat="1" applyFont="1" applyFill="1" applyAlignment="1">
      <alignment horizontal="center" vertical="center"/>
    </xf>
    <xf numFmtId="174" fontId="16" fillId="0" borderId="0" xfId="0" applyNumberFormat="1" applyFont="1" applyFill="1" applyAlignment="1">
      <alignment horizontal="center" vertical="center"/>
    </xf>
    <xf numFmtId="175" fontId="16" fillId="0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3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33" borderId="35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173" fontId="18" fillId="33" borderId="10" xfId="0" applyNumberFormat="1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/>
    </xf>
    <xf numFmtId="173" fontId="18" fillId="33" borderId="10" xfId="0" applyNumberFormat="1" applyFont="1" applyFill="1" applyBorder="1" applyAlignment="1" applyProtection="1">
      <alignment horizontal="center" vertical="center"/>
      <protection/>
    </xf>
    <xf numFmtId="0" fontId="18" fillId="33" borderId="10" xfId="0" applyFont="1" applyFill="1" applyBorder="1" applyAlignment="1">
      <alignment horizontal="center" vertical="center"/>
    </xf>
    <xf numFmtId="0" fontId="1" fillId="0" borderId="0" xfId="52" applyFont="1" applyFill="1" applyAlignment="1">
      <alignment vertical="center"/>
      <protection/>
    </xf>
    <xf numFmtId="0" fontId="1" fillId="0" borderId="0" xfId="52" applyFont="1" applyFill="1" applyAlignment="1">
      <alignment horizontal="center" vertical="center"/>
      <protection/>
    </xf>
    <xf numFmtId="173" fontId="1" fillId="0" borderId="0" xfId="52" applyNumberFormat="1" applyFont="1" applyFill="1" applyAlignment="1">
      <alignment horizontal="center" vertical="center"/>
      <protection/>
    </xf>
    <xf numFmtId="174" fontId="1" fillId="0" borderId="0" xfId="52" applyNumberFormat="1" applyFont="1" applyFill="1" applyAlignment="1">
      <alignment horizontal="center" vertical="center"/>
      <protection/>
    </xf>
    <xf numFmtId="175" fontId="1" fillId="0" borderId="0" xfId="52" applyNumberFormat="1" applyFont="1" applyFill="1" applyAlignment="1">
      <alignment horizontal="center" vertical="center"/>
      <protection/>
    </xf>
    <xf numFmtId="0" fontId="11" fillId="0" borderId="0" xfId="52" applyFont="1" applyFill="1" applyAlignment="1">
      <alignment horizontal="center" vertical="center"/>
      <protection/>
    </xf>
    <xf numFmtId="0" fontId="12" fillId="0" borderId="0" xfId="52" applyFont="1" applyFill="1" applyAlignment="1">
      <alignment horizontal="center" vertical="center"/>
      <protection/>
    </xf>
    <xf numFmtId="177" fontId="20" fillId="0" borderId="0" xfId="52" applyNumberFormat="1" applyFont="1" applyFill="1" applyBorder="1" applyAlignment="1">
      <alignment vertical="center"/>
      <protection/>
    </xf>
    <xf numFmtId="0" fontId="18" fillId="0" borderId="10" xfId="52" applyFont="1" applyFill="1" applyBorder="1" applyAlignment="1">
      <alignment horizontal="center"/>
      <protection/>
    </xf>
    <xf numFmtId="0" fontId="18" fillId="0" borderId="10" xfId="52" applyFont="1" applyFill="1" applyBorder="1" applyAlignment="1" applyProtection="1">
      <alignment horizontal="center" vertical="center"/>
      <protection locked="0"/>
    </xf>
    <xf numFmtId="0" fontId="18" fillId="34" borderId="10" xfId="52" applyFont="1" applyFill="1" applyBorder="1" applyAlignment="1">
      <alignment horizontal="center"/>
      <protection/>
    </xf>
    <xf numFmtId="0" fontId="18" fillId="0" borderId="10" xfId="52" applyFont="1" applyFill="1" applyBorder="1" applyAlignment="1">
      <alignment horizontal="center" vertical="center"/>
      <protection/>
    </xf>
    <xf numFmtId="0" fontId="18" fillId="34" borderId="35" xfId="52" applyFont="1" applyFill="1" applyBorder="1" applyAlignment="1">
      <alignment horizontal="center"/>
      <protection/>
    </xf>
    <xf numFmtId="173" fontId="18" fillId="35" borderId="36" xfId="0" applyNumberFormat="1" applyFont="1" applyFill="1" applyBorder="1" applyAlignment="1">
      <alignment horizontal="center" vertical="center"/>
    </xf>
    <xf numFmtId="173" fontId="18" fillId="35" borderId="37" xfId="0" applyNumberFormat="1" applyFont="1" applyFill="1" applyBorder="1" applyAlignment="1">
      <alignment horizontal="center" vertical="center"/>
    </xf>
    <xf numFmtId="174" fontId="17" fillId="35" borderId="38" xfId="0" applyNumberFormat="1" applyFont="1" applyFill="1" applyBorder="1" applyAlignment="1">
      <alignment horizontal="center" vertical="center"/>
    </xf>
    <xf numFmtId="0" fontId="17" fillId="35" borderId="39" xfId="0" applyFont="1" applyFill="1" applyBorder="1" applyAlignment="1">
      <alignment horizontal="center" vertical="center"/>
    </xf>
    <xf numFmtId="174" fontId="18" fillId="35" borderId="40" xfId="0" applyNumberFormat="1" applyFont="1" applyFill="1" applyBorder="1" applyAlignment="1">
      <alignment horizontal="center" vertical="center"/>
    </xf>
    <xf numFmtId="175" fontId="18" fillId="35" borderId="38" xfId="0" applyNumberFormat="1" applyFont="1" applyFill="1" applyBorder="1" applyAlignment="1">
      <alignment horizontal="center" vertical="center"/>
    </xf>
    <xf numFmtId="175" fontId="18" fillId="35" borderId="39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0" xfId="52" applyFont="1" applyBorder="1" applyAlignment="1">
      <alignment horizontal="center"/>
      <protection/>
    </xf>
    <xf numFmtId="173" fontId="18" fillId="0" borderId="0" xfId="0" applyNumberFormat="1" applyFont="1" applyFill="1" applyAlignment="1">
      <alignment horizontal="center" vertical="center"/>
    </xf>
    <xf numFmtId="174" fontId="18" fillId="0" borderId="0" xfId="0" applyNumberFormat="1" applyFont="1" applyFill="1" applyAlignment="1">
      <alignment horizontal="center" vertical="center"/>
    </xf>
    <xf numFmtId="175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horizontal="center" vertical="center"/>
      <protection/>
    </xf>
    <xf numFmtId="173" fontId="18" fillId="0" borderId="0" xfId="0" applyNumberFormat="1" applyFont="1" applyFill="1" applyAlignment="1" applyProtection="1">
      <alignment horizontal="center" vertical="center"/>
      <protection/>
    </xf>
    <xf numFmtId="174" fontId="18" fillId="0" borderId="0" xfId="0" applyNumberFormat="1" applyFont="1" applyFill="1" applyAlignment="1" applyProtection="1">
      <alignment horizontal="center" vertical="center"/>
      <protection/>
    </xf>
    <xf numFmtId="175" fontId="18" fillId="0" borderId="0" xfId="0" applyNumberFormat="1" applyFont="1" applyFill="1" applyAlignment="1" applyProtection="1">
      <alignment horizontal="center" vertical="center"/>
      <protection/>
    </xf>
    <xf numFmtId="173" fontId="18" fillId="36" borderId="0" xfId="0" applyNumberFormat="1" applyFont="1" applyFill="1" applyBorder="1" applyAlignment="1" applyProtection="1">
      <alignment horizontal="center" vertical="center"/>
      <protection/>
    </xf>
    <xf numFmtId="173" fontId="18" fillId="36" borderId="37" xfId="0" applyNumberFormat="1" applyFont="1" applyFill="1" applyBorder="1" applyAlignment="1" applyProtection="1">
      <alignment horizontal="center" vertical="center"/>
      <protection/>
    </xf>
    <xf numFmtId="174" fontId="18" fillId="36" borderId="38" xfId="0" applyNumberFormat="1" applyFont="1" applyFill="1" applyBorder="1" applyAlignment="1" applyProtection="1">
      <alignment horizontal="center" vertical="center"/>
      <protection/>
    </xf>
    <xf numFmtId="0" fontId="18" fillId="36" borderId="41" xfId="0" applyFont="1" applyFill="1" applyBorder="1" applyAlignment="1" applyProtection="1">
      <alignment horizontal="center" vertical="center"/>
      <protection/>
    </xf>
    <xf numFmtId="175" fontId="18" fillId="36" borderId="38" xfId="0" applyNumberFormat="1" applyFont="1" applyFill="1" applyBorder="1" applyAlignment="1" applyProtection="1">
      <alignment horizontal="center" vertical="center"/>
      <protection/>
    </xf>
    <xf numFmtId="175" fontId="18" fillId="36" borderId="40" xfId="0" applyNumberFormat="1" applyFont="1" applyFill="1" applyBorder="1" applyAlignment="1" applyProtection="1">
      <alignment horizontal="center" vertical="center"/>
      <protection/>
    </xf>
    <xf numFmtId="175" fontId="18" fillId="36" borderId="39" xfId="0" applyNumberFormat="1" applyFont="1" applyFill="1" applyBorder="1" applyAlignment="1" applyProtection="1">
      <alignment horizontal="center" vertical="center"/>
      <protection/>
    </xf>
    <xf numFmtId="0" fontId="18" fillId="0" borderId="35" xfId="52" applyFont="1" applyFill="1" applyBorder="1" applyAlignment="1" applyProtection="1">
      <alignment horizontal="center" vertical="center"/>
      <protection locked="0"/>
    </xf>
    <xf numFmtId="0" fontId="18" fillId="0" borderId="35" xfId="52" applyFont="1" applyFill="1" applyBorder="1" applyAlignment="1">
      <alignment horizontal="center"/>
      <protection/>
    </xf>
    <xf numFmtId="175" fontId="18" fillId="0" borderId="10" xfId="0" applyNumberFormat="1" applyFont="1" applyFill="1" applyBorder="1" applyAlignment="1">
      <alignment horizontal="center" vertical="center"/>
    </xf>
    <xf numFmtId="0" fontId="18" fillId="33" borderId="35" xfId="52" applyFont="1" applyFill="1" applyBorder="1" applyAlignment="1">
      <alignment horizontal="center"/>
      <protection/>
    </xf>
    <xf numFmtId="0" fontId="18" fillId="33" borderId="10" xfId="52" applyFont="1" applyFill="1" applyBorder="1" applyAlignment="1">
      <alignment horizontal="center"/>
      <protection/>
    </xf>
    <xf numFmtId="0" fontId="18" fillId="0" borderId="36" xfId="52" applyFont="1" applyFill="1" applyBorder="1" applyAlignment="1" applyProtection="1">
      <alignment horizontal="center" vertical="center"/>
      <protection locked="0"/>
    </xf>
    <xf numFmtId="0" fontId="18" fillId="0" borderId="0" xfId="52" applyFont="1" applyFill="1" applyBorder="1" applyAlignment="1" applyProtection="1">
      <alignment horizontal="center" vertical="center"/>
      <protection locked="0"/>
    </xf>
    <xf numFmtId="0" fontId="18" fillId="0" borderId="11" xfId="52" applyFont="1" applyFill="1" applyBorder="1" applyAlignment="1" applyProtection="1">
      <alignment horizontal="center" vertical="center"/>
      <protection locked="0"/>
    </xf>
    <xf numFmtId="173" fontId="18" fillId="36" borderId="36" xfId="0" applyNumberFormat="1" applyFont="1" applyFill="1" applyBorder="1" applyAlignment="1">
      <alignment horizontal="center" vertical="center"/>
    </xf>
    <xf numFmtId="0" fontId="18" fillId="36" borderId="42" xfId="0" applyFont="1" applyFill="1" applyBorder="1" applyAlignment="1">
      <alignment horizontal="center" vertical="center"/>
    </xf>
    <xf numFmtId="173" fontId="18" fillId="36" borderId="0" xfId="0" applyNumberFormat="1" applyFont="1" applyFill="1" applyBorder="1" applyAlignment="1">
      <alignment horizontal="center" vertical="center"/>
    </xf>
    <xf numFmtId="174" fontId="18" fillId="36" borderId="38" xfId="0" applyNumberFormat="1" applyFont="1" applyFill="1" applyBorder="1" applyAlignment="1">
      <alignment horizontal="center" vertical="center"/>
    </xf>
    <xf numFmtId="174" fontId="18" fillId="36" borderId="39" xfId="0" applyNumberFormat="1" applyFont="1" applyFill="1" applyBorder="1" applyAlignment="1">
      <alignment horizontal="center" vertical="center"/>
    </xf>
    <xf numFmtId="175" fontId="18" fillId="36" borderId="40" xfId="0" applyNumberFormat="1" applyFont="1" applyFill="1" applyBorder="1" applyAlignment="1">
      <alignment horizontal="center" vertical="center"/>
    </xf>
    <xf numFmtId="175" fontId="18" fillId="36" borderId="38" xfId="0" applyNumberFormat="1" applyFont="1" applyFill="1" applyBorder="1" applyAlignment="1">
      <alignment horizontal="center" vertical="center"/>
    </xf>
    <xf numFmtId="175" fontId="18" fillId="36" borderId="39" xfId="0" applyNumberFormat="1" applyFont="1" applyFill="1" applyBorder="1" applyAlignment="1">
      <alignment horizontal="center" vertical="center"/>
    </xf>
    <xf numFmtId="0" fontId="18" fillId="36" borderId="36" xfId="0" applyFont="1" applyFill="1" applyBorder="1" applyAlignment="1">
      <alignment horizontal="center" vertical="center"/>
    </xf>
    <xf numFmtId="0" fontId="18" fillId="34" borderId="11" xfId="52" applyFont="1" applyFill="1" applyBorder="1" applyAlignment="1">
      <alignment horizontal="center"/>
      <protection/>
    </xf>
    <xf numFmtId="0" fontId="17" fillId="36" borderId="43" xfId="0" applyFont="1" applyFill="1" applyBorder="1" applyAlignment="1">
      <alignment horizontal="center" vertical="center"/>
    </xf>
    <xf numFmtId="0" fontId="17" fillId="36" borderId="41" xfId="0" applyFont="1" applyFill="1" applyBorder="1" applyAlignment="1" applyProtection="1">
      <alignment horizontal="center" vertical="center"/>
      <protection/>
    </xf>
    <xf numFmtId="0" fontId="17" fillId="36" borderId="44" xfId="0" applyFont="1" applyFill="1" applyBorder="1" applyAlignment="1" applyProtection="1">
      <alignment horizontal="center" vertical="center"/>
      <protection/>
    </xf>
    <xf numFmtId="179" fontId="1" fillId="0" borderId="0" xfId="52" applyNumberFormat="1" applyFont="1" applyFill="1" applyAlignment="1">
      <alignment horizontal="center" vertical="center"/>
      <protection/>
    </xf>
    <xf numFmtId="179" fontId="18" fillId="36" borderId="0" xfId="0" applyNumberFormat="1" applyFont="1" applyFill="1" applyBorder="1" applyAlignment="1" applyProtection="1">
      <alignment horizontal="center" vertical="center"/>
      <protection/>
    </xf>
    <xf numFmtId="179" fontId="18" fillId="33" borderId="10" xfId="0" applyNumberFormat="1" applyFont="1" applyFill="1" applyBorder="1" applyAlignment="1" applyProtection="1">
      <alignment horizontal="center" vertical="center"/>
      <protection/>
    </xf>
    <xf numFmtId="179" fontId="18" fillId="33" borderId="10" xfId="0" applyNumberFormat="1" applyFont="1" applyFill="1" applyBorder="1" applyAlignment="1" applyProtection="1">
      <alignment horizontal="center" vertical="center"/>
      <protection locked="0"/>
    </xf>
    <xf numFmtId="179" fontId="18" fillId="0" borderId="0" xfId="0" applyNumberFormat="1" applyFont="1" applyFill="1" applyAlignment="1" applyProtection="1">
      <alignment horizontal="center" vertical="center"/>
      <protection/>
    </xf>
    <xf numFmtId="179" fontId="16" fillId="0" borderId="0" xfId="0" applyNumberFormat="1" applyFont="1" applyFill="1" applyAlignment="1" applyProtection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17" fillId="36" borderId="42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17" fillId="36" borderId="37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36" borderId="39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3" fillId="37" borderId="36" xfId="0" applyFont="1" applyFill="1" applyBorder="1" applyAlignment="1" applyProtection="1">
      <alignment horizontal="center"/>
      <protection/>
    </xf>
    <xf numFmtId="0" fontId="12" fillId="0" borderId="36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37" borderId="44" xfId="0" applyFont="1" applyFill="1" applyBorder="1" applyAlignment="1">
      <alignment horizontal="center"/>
    </xf>
    <xf numFmtId="0" fontId="16" fillId="37" borderId="44" xfId="0" applyFont="1" applyFill="1" applyBorder="1" applyAlignment="1" applyProtection="1">
      <alignment horizontal="center"/>
      <protection/>
    </xf>
    <xf numFmtId="0" fontId="16" fillId="37" borderId="45" xfId="0" applyFont="1" applyFill="1" applyBorder="1" applyAlignment="1" applyProtection="1">
      <alignment horizontal="center"/>
      <protection/>
    </xf>
    <xf numFmtId="0" fontId="16" fillId="37" borderId="0" xfId="0" applyFont="1" applyFill="1" applyBorder="1" applyAlignment="1" applyProtection="1">
      <alignment horizontal="center"/>
      <protection/>
    </xf>
    <xf numFmtId="0" fontId="16" fillId="37" borderId="41" xfId="0" applyFont="1" applyFill="1" applyBorder="1" applyAlignment="1" applyProtection="1">
      <alignment horizontal="center"/>
      <protection/>
    </xf>
    <xf numFmtId="0" fontId="21" fillId="0" borderId="0" xfId="0" applyFont="1" applyBorder="1" applyAlignment="1">
      <alignment horizontal="center"/>
    </xf>
    <xf numFmtId="0" fontId="21" fillId="37" borderId="0" xfId="0" applyFont="1" applyFill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37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41" xfId="0" applyFont="1" applyFill="1" applyBorder="1" applyAlignment="1" applyProtection="1">
      <alignment horizont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52" applyFont="1" applyFill="1" applyAlignment="1">
      <alignment horizontal="center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179" fontId="2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79" fontId="24" fillId="0" borderId="0" xfId="0" applyNumberFormat="1" applyFont="1" applyAlignment="1">
      <alignment horizontal="center"/>
    </xf>
    <xf numFmtId="0" fontId="24" fillId="36" borderId="10" xfId="0" applyFont="1" applyFill="1" applyBorder="1" applyAlignment="1">
      <alignment horizontal="center"/>
    </xf>
    <xf numFmtId="0" fontId="24" fillId="36" borderId="10" xfId="0" applyFont="1" applyFill="1" applyBorder="1" applyAlignment="1">
      <alignment/>
    </xf>
    <xf numFmtId="179" fontId="24" fillId="36" borderId="10" xfId="0" applyNumberFormat="1" applyFont="1" applyFill="1" applyBorder="1" applyAlignment="1">
      <alignment horizontal="center"/>
    </xf>
    <xf numFmtId="177" fontId="25" fillId="0" borderId="0" xfId="52" applyNumberFormat="1" applyFont="1" applyFill="1" applyBorder="1" applyAlignment="1">
      <alignment horizontal="center" vertical="center"/>
      <protection/>
    </xf>
    <xf numFmtId="0" fontId="24" fillId="36" borderId="46" xfId="0" applyFont="1" applyFill="1" applyBorder="1" applyAlignment="1">
      <alignment horizontal="center"/>
    </xf>
    <xf numFmtId="0" fontId="24" fillId="36" borderId="47" xfId="0" applyFont="1" applyFill="1" applyBorder="1" applyAlignment="1">
      <alignment horizontal="center"/>
    </xf>
    <xf numFmtId="0" fontId="24" fillId="36" borderId="48" xfId="0" applyFont="1" applyFill="1" applyBorder="1" applyAlignment="1">
      <alignment horizontal="center"/>
    </xf>
    <xf numFmtId="179" fontId="24" fillId="36" borderId="48" xfId="0" applyNumberFormat="1" applyFont="1" applyFill="1" applyBorder="1" applyAlignment="1">
      <alignment horizontal="center"/>
    </xf>
    <xf numFmtId="0" fontId="24" fillId="36" borderId="49" xfId="0" applyFont="1" applyFill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36" borderId="35" xfId="0" applyFont="1" applyFill="1" applyBorder="1" applyAlignment="1">
      <alignment horizontal="center"/>
    </xf>
    <xf numFmtId="0" fontId="24" fillId="36" borderId="50" xfId="0" applyFont="1" applyFill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52" xfId="0" applyFont="1" applyBorder="1" applyAlignment="1">
      <alignment/>
    </xf>
    <xf numFmtId="179" fontId="24" fillId="0" borderId="52" xfId="0" applyNumberFormat="1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173" fontId="17" fillId="35" borderId="43" xfId="0" applyNumberFormat="1" applyFont="1" applyFill="1" applyBorder="1" applyAlignment="1">
      <alignment horizontal="center" vertical="center"/>
    </xf>
    <xf numFmtId="173" fontId="18" fillId="0" borderId="10" xfId="52" applyNumberFormat="1" applyFont="1" applyFill="1" applyBorder="1" applyAlignment="1" applyProtection="1">
      <alignment horizontal="center" vertical="center"/>
      <protection locked="0"/>
    </xf>
    <xf numFmtId="0" fontId="17" fillId="35" borderId="3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7" fillId="35" borderId="42" xfId="0" applyFont="1" applyFill="1" applyBorder="1" applyAlignment="1">
      <alignment horizontal="center" vertical="center"/>
    </xf>
    <xf numFmtId="0" fontId="17" fillId="35" borderId="43" xfId="0" applyFont="1" applyFill="1" applyBorder="1" applyAlignment="1">
      <alignment horizontal="center" vertical="center"/>
    </xf>
    <xf numFmtId="0" fontId="17" fillId="36" borderId="44" xfId="0" applyFont="1" applyFill="1" applyBorder="1" applyAlignment="1" applyProtection="1">
      <alignment horizontal="center" vertical="center"/>
      <protection/>
    </xf>
    <xf numFmtId="0" fontId="17" fillId="36" borderId="4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73" fontId="18" fillId="36" borderId="4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36" borderId="37" xfId="0" applyFont="1" applyFill="1" applyBorder="1" applyAlignment="1">
      <alignment horizontal="center" vertical="center"/>
    </xf>
    <xf numFmtId="0" fontId="17" fillId="36" borderId="39" xfId="0" applyFont="1" applyFill="1" applyBorder="1" applyAlignment="1">
      <alignment horizontal="center" vertical="center"/>
    </xf>
    <xf numFmtId="0" fontId="17" fillId="36" borderId="41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/>
    </xf>
    <xf numFmtId="0" fontId="18" fillId="0" borderId="11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25" fillId="0" borderId="0" xfId="52" applyFont="1" applyFill="1" applyBorder="1" applyAlignment="1">
      <alignment horizontal="center" vertical="center"/>
      <protection/>
    </xf>
    <xf numFmtId="177" fontId="25" fillId="0" borderId="0" xfId="52" applyNumberFormat="1" applyFont="1" applyFill="1" applyBorder="1" applyAlignment="1">
      <alignment horizontal="center" vertical="center"/>
      <protection/>
    </xf>
    <xf numFmtId="0" fontId="17" fillId="35" borderId="55" xfId="0" applyFont="1" applyFill="1" applyBorder="1" applyAlignment="1">
      <alignment horizontal="center" vertical="center"/>
    </xf>
    <xf numFmtId="0" fontId="17" fillId="35" borderId="48" xfId="0" applyFont="1" applyFill="1" applyBorder="1" applyAlignment="1">
      <alignment horizontal="center" vertical="center"/>
    </xf>
    <xf numFmtId="0" fontId="17" fillId="35" borderId="56" xfId="0" applyFont="1" applyFill="1" applyBorder="1" applyAlignment="1">
      <alignment horizontal="center" vertical="center"/>
    </xf>
    <xf numFmtId="0" fontId="11" fillId="0" borderId="0" xfId="52" applyFont="1" applyFill="1" applyBorder="1" applyAlignment="1">
      <alignment horizontal="center" vertical="center"/>
      <protection/>
    </xf>
    <xf numFmtId="174" fontId="11" fillId="0" borderId="0" xfId="52" applyNumberFormat="1" applyFont="1" applyFill="1" applyBorder="1" applyAlignment="1">
      <alignment horizontal="center" vertical="center"/>
      <protection/>
    </xf>
    <xf numFmtId="177" fontId="20" fillId="0" borderId="0" xfId="52" applyNumberFormat="1" applyFont="1" applyFill="1" applyBorder="1" applyAlignment="1">
      <alignment horizontal="center" vertical="center"/>
      <protection/>
    </xf>
    <xf numFmtId="174" fontId="20" fillId="0" borderId="0" xfId="52" applyNumberFormat="1" applyFont="1" applyFill="1" applyBorder="1" applyAlignment="1">
      <alignment horizontal="center" vertical="center"/>
      <protection/>
    </xf>
    <xf numFmtId="0" fontId="17" fillId="35" borderId="57" xfId="0" applyFont="1" applyFill="1" applyBorder="1" applyAlignment="1">
      <alignment horizontal="center" vertical="center"/>
    </xf>
    <xf numFmtId="0" fontId="17" fillId="35" borderId="58" xfId="0" applyFont="1" applyFill="1" applyBorder="1" applyAlignment="1">
      <alignment horizontal="center" vertical="center"/>
    </xf>
    <xf numFmtId="0" fontId="17" fillId="35" borderId="59" xfId="0" applyFont="1" applyFill="1" applyBorder="1" applyAlignment="1">
      <alignment horizontal="center" vertical="center"/>
    </xf>
    <xf numFmtId="0" fontId="17" fillId="35" borderId="25" xfId="0" applyFont="1" applyFill="1" applyBorder="1" applyAlignment="1">
      <alignment horizontal="center" vertical="center"/>
    </xf>
    <xf numFmtId="0" fontId="17" fillId="35" borderId="44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22" fillId="35" borderId="43" xfId="0" applyFont="1" applyFill="1" applyBorder="1" applyAlignment="1">
      <alignment horizontal="center" vertical="center"/>
    </xf>
    <xf numFmtId="0" fontId="22" fillId="35" borderId="45" xfId="0" applyFont="1" applyFill="1" applyBorder="1" applyAlignment="1">
      <alignment horizontal="center" vertical="center"/>
    </xf>
    <xf numFmtId="174" fontId="17" fillId="35" borderId="55" xfId="0" applyNumberFormat="1" applyFont="1" applyFill="1" applyBorder="1" applyAlignment="1">
      <alignment horizontal="center" vertical="center"/>
    </xf>
    <xf numFmtId="0" fontId="17" fillId="35" borderId="60" xfId="0" applyFont="1" applyFill="1" applyBorder="1" applyAlignment="1">
      <alignment horizontal="center" vertical="center"/>
    </xf>
    <xf numFmtId="0" fontId="17" fillId="36" borderId="59" xfId="0" applyFont="1" applyFill="1" applyBorder="1" applyAlignment="1" applyProtection="1">
      <alignment horizontal="center" vertical="center"/>
      <protection/>
    </xf>
    <xf numFmtId="0" fontId="17" fillId="36" borderId="25" xfId="0" applyFont="1" applyFill="1" applyBorder="1" applyAlignment="1" applyProtection="1">
      <alignment horizontal="center" vertical="center"/>
      <protection/>
    </xf>
    <xf numFmtId="0" fontId="17" fillId="36" borderId="45" xfId="0" applyFont="1" applyFill="1" applyBorder="1" applyAlignment="1" applyProtection="1">
      <alignment horizontal="center" vertical="center"/>
      <protection/>
    </xf>
    <xf numFmtId="0" fontId="17" fillId="36" borderId="41" xfId="0" applyFont="1" applyFill="1" applyBorder="1" applyAlignment="1" applyProtection="1">
      <alignment horizontal="center" vertical="center"/>
      <protection/>
    </xf>
    <xf numFmtId="0" fontId="17" fillId="36" borderId="43" xfId="0" applyFont="1" applyFill="1" applyBorder="1" applyAlignment="1" applyProtection="1">
      <alignment horizontal="center" vertical="center"/>
      <protection/>
    </xf>
    <xf numFmtId="0" fontId="17" fillId="36" borderId="44" xfId="0" applyFont="1" applyFill="1" applyBorder="1" applyAlignment="1" applyProtection="1">
      <alignment horizontal="center" vertical="center"/>
      <protection/>
    </xf>
    <xf numFmtId="0" fontId="17" fillId="36" borderId="55" xfId="0" applyFont="1" applyFill="1" applyBorder="1" applyAlignment="1" applyProtection="1">
      <alignment horizontal="center" vertical="center"/>
      <protection/>
    </xf>
    <xf numFmtId="0" fontId="17" fillId="36" borderId="49" xfId="0" applyFont="1" applyFill="1" applyBorder="1" applyAlignment="1" applyProtection="1">
      <alignment horizontal="center" vertical="center"/>
      <protection/>
    </xf>
    <xf numFmtId="177" fontId="20" fillId="0" borderId="61" xfId="52" applyNumberFormat="1" applyFont="1" applyFill="1" applyBorder="1" applyAlignment="1">
      <alignment horizontal="center" vertical="center"/>
      <protection/>
    </xf>
    <xf numFmtId="0" fontId="17" fillId="36" borderId="56" xfId="0" applyFont="1" applyFill="1" applyBorder="1" applyAlignment="1" applyProtection="1">
      <alignment horizontal="center" vertical="center"/>
      <protection/>
    </xf>
    <xf numFmtId="0" fontId="17" fillId="36" borderId="57" xfId="0" applyFont="1" applyFill="1" applyBorder="1" applyAlignment="1" applyProtection="1">
      <alignment horizontal="center" vertical="center"/>
      <protection/>
    </xf>
    <xf numFmtId="0" fontId="17" fillId="36" borderId="58" xfId="0" applyFont="1" applyFill="1" applyBorder="1" applyAlignment="1" applyProtection="1">
      <alignment horizontal="center" vertical="center"/>
      <protection/>
    </xf>
    <xf numFmtId="0" fontId="17" fillId="36" borderId="60" xfId="0" applyFont="1" applyFill="1" applyBorder="1" applyAlignment="1" applyProtection="1">
      <alignment horizontal="center" vertical="center"/>
      <protection/>
    </xf>
    <xf numFmtId="177" fontId="23" fillId="0" borderId="61" xfId="52" applyNumberFormat="1" applyFont="1" applyFill="1" applyBorder="1" applyAlignment="1">
      <alignment horizontal="center" vertical="center"/>
      <protection/>
    </xf>
    <xf numFmtId="0" fontId="17" fillId="36" borderId="43" xfId="0" applyFont="1" applyFill="1" applyBorder="1" applyAlignment="1">
      <alignment horizontal="center" vertical="center"/>
    </xf>
    <xf numFmtId="0" fontId="17" fillId="36" borderId="45" xfId="0" applyFont="1" applyFill="1" applyBorder="1" applyAlignment="1">
      <alignment horizontal="center" vertical="center"/>
    </xf>
    <xf numFmtId="0" fontId="17" fillId="36" borderId="60" xfId="0" applyFont="1" applyFill="1" applyBorder="1" applyAlignment="1">
      <alignment horizontal="center" vertical="center"/>
    </xf>
    <xf numFmtId="0" fontId="17" fillId="36" borderId="56" xfId="0" applyFont="1" applyFill="1" applyBorder="1" applyAlignment="1">
      <alignment horizontal="center" vertical="center"/>
    </xf>
    <xf numFmtId="175" fontId="1" fillId="0" borderId="0" xfId="52" applyNumberFormat="1" applyFont="1" applyFill="1" applyAlignment="1">
      <alignment horizontal="center" vertical="center"/>
      <protection/>
    </xf>
    <xf numFmtId="173" fontId="11" fillId="0" borderId="0" xfId="52" applyNumberFormat="1" applyFont="1" applyFill="1" applyBorder="1" applyAlignment="1">
      <alignment horizontal="center" vertical="center"/>
      <protection/>
    </xf>
    <xf numFmtId="173" fontId="20" fillId="0" borderId="61" xfId="52" applyNumberFormat="1" applyFont="1" applyFill="1" applyBorder="1" applyAlignment="1">
      <alignment horizontal="center" vertical="center"/>
      <protection/>
    </xf>
    <xf numFmtId="0" fontId="17" fillId="36" borderId="55" xfId="0" applyFont="1" applyFill="1" applyBorder="1" applyAlignment="1">
      <alignment horizontal="center" vertical="center"/>
    </xf>
    <xf numFmtId="0" fontId="17" fillId="36" borderId="62" xfId="0" applyFont="1" applyFill="1" applyBorder="1" applyAlignment="1">
      <alignment horizontal="center" vertical="center"/>
    </xf>
    <xf numFmtId="0" fontId="17" fillId="36" borderId="48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17" fillId="36" borderId="49" xfId="0" applyFont="1" applyFill="1" applyBorder="1" applyAlignment="1">
      <alignment horizontal="center" vertical="center"/>
    </xf>
    <xf numFmtId="0" fontId="17" fillId="36" borderId="63" xfId="0" applyFont="1" applyFill="1" applyBorder="1" applyAlignment="1">
      <alignment horizontal="center" vertical="center"/>
    </xf>
    <xf numFmtId="173" fontId="17" fillId="36" borderId="43" xfId="0" applyNumberFormat="1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oussins et Poussines" xfId="53"/>
    <cellStyle name="Normal_TABLE COTATIONS DRANCY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"/>
  <sheetViews>
    <sheetView tabSelected="1" zoomScalePageLayoutView="0" workbookViewId="0" topLeftCell="A1">
      <selection activeCell="C24" sqref="C24"/>
    </sheetView>
  </sheetViews>
  <sheetFormatPr defaultColWidth="11.00390625" defaultRowHeight="15.75"/>
  <cols>
    <col min="1" max="1" width="23.25390625" style="212" bestFit="1" customWidth="1"/>
    <col min="2" max="2" width="15.125" style="212" bestFit="1" customWidth="1"/>
    <col min="3" max="3" width="14.375" style="212" bestFit="1" customWidth="1"/>
    <col min="4" max="4" width="1.75390625" style="212" customWidth="1"/>
    <col min="5" max="5" width="15.50390625" style="212" bestFit="1" customWidth="1"/>
    <col min="6" max="6" width="14.375" style="212" bestFit="1" customWidth="1"/>
    <col min="7" max="7" width="11.00390625" style="212" customWidth="1"/>
    <col min="8" max="8" width="15.00390625" style="212" bestFit="1" customWidth="1"/>
    <col min="9" max="9" width="11.875" style="212" customWidth="1"/>
    <col min="10" max="16384" width="11.00390625" style="212" customWidth="1"/>
  </cols>
  <sheetData>
    <row r="1" spans="1:9" ht="18.75">
      <c r="A1" s="215" t="s">
        <v>331</v>
      </c>
      <c r="B1" s="217" t="s">
        <v>324</v>
      </c>
      <c r="C1" s="217" t="s">
        <v>68</v>
      </c>
      <c r="D1" s="218"/>
      <c r="E1" s="219"/>
      <c r="F1" s="219"/>
      <c r="G1" s="219"/>
      <c r="H1" s="219"/>
      <c r="I1" s="220"/>
    </row>
    <row r="2" spans="1:9" ht="9" customHeight="1">
      <c r="A2" s="213"/>
      <c r="B2" s="221"/>
      <c r="C2" s="221"/>
      <c r="D2" s="221"/>
      <c r="E2" s="221"/>
      <c r="F2" s="221"/>
      <c r="G2" s="221"/>
      <c r="H2" s="221"/>
      <c r="I2" s="222"/>
    </row>
    <row r="3" spans="1:9" ht="18.75">
      <c r="A3" s="214" t="s">
        <v>332</v>
      </c>
      <c r="B3" s="223" t="s">
        <v>354</v>
      </c>
      <c r="C3" s="223" t="s">
        <v>80</v>
      </c>
      <c r="D3" s="224"/>
      <c r="E3" s="221"/>
      <c r="F3" s="221"/>
      <c r="G3" s="221"/>
      <c r="H3" s="221"/>
      <c r="I3" s="222"/>
    </row>
    <row r="4" spans="1:9" ht="9" customHeight="1">
      <c r="A4" s="213"/>
      <c r="B4" s="221"/>
      <c r="C4" s="221"/>
      <c r="D4" s="221"/>
      <c r="E4" s="221"/>
      <c r="F4" s="221"/>
      <c r="G4" s="221"/>
      <c r="H4" s="221"/>
      <c r="I4" s="222"/>
    </row>
    <row r="5" spans="1:9" ht="18.75">
      <c r="A5" s="214" t="s">
        <v>319</v>
      </c>
      <c r="B5" s="223" t="s">
        <v>359</v>
      </c>
      <c r="C5" s="223" t="s">
        <v>82</v>
      </c>
      <c r="D5" s="224"/>
      <c r="E5" s="221"/>
      <c r="F5" s="221"/>
      <c r="G5" s="221"/>
      <c r="H5" s="221"/>
      <c r="I5" s="222"/>
    </row>
    <row r="6" spans="1:9" ht="18.75">
      <c r="A6" s="214" t="s">
        <v>320</v>
      </c>
      <c r="B6" s="223" t="s">
        <v>360</v>
      </c>
      <c r="C6" s="223" t="s">
        <v>68</v>
      </c>
      <c r="D6" s="224"/>
      <c r="E6" s="221"/>
      <c r="F6" s="221"/>
      <c r="G6" s="221"/>
      <c r="H6" s="221"/>
      <c r="I6" s="222"/>
    </row>
    <row r="7" spans="1:9" ht="9" customHeight="1">
      <c r="A7" s="213"/>
      <c r="B7" s="221"/>
      <c r="C7" s="221"/>
      <c r="D7" s="221"/>
      <c r="E7" s="221"/>
      <c r="F7" s="221"/>
      <c r="G7" s="221"/>
      <c r="H7" s="221"/>
      <c r="I7" s="222"/>
    </row>
    <row r="8" spans="1:9" ht="18.75">
      <c r="A8" s="214" t="s">
        <v>318</v>
      </c>
      <c r="B8" s="223" t="s">
        <v>361</v>
      </c>
      <c r="C8" s="223" t="s">
        <v>67</v>
      </c>
      <c r="D8" s="224"/>
      <c r="E8" s="223" t="s">
        <v>362</v>
      </c>
      <c r="F8" s="223" t="s">
        <v>72</v>
      </c>
      <c r="G8" s="224"/>
      <c r="H8" s="223" t="s">
        <v>354</v>
      </c>
      <c r="I8" s="225" t="s">
        <v>80</v>
      </c>
    </row>
    <row r="9" spans="1:9" ht="18.75">
      <c r="A9" s="214" t="s">
        <v>322</v>
      </c>
      <c r="B9" s="223" t="s">
        <v>363</v>
      </c>
      <c r="C9" s="223" t="s">
        <v>72</v>
      </c>
      <c r="D9" s="224"/>
      <c r="E9" s="223" t="s">
        <v>316</v>
      </c>
      <c r="F9" s="223" t="s">
        <v>68</v>
      </c>
      <c r="G9" s="224"/>
      <c r="H9" s="223" t="s">
        <v>333</v>
      </c>
      <c r="I9" s="225" t="s">
        <v>68</v>
      </c>
    </row>
    <row r="10" spans="1:9" ht="18.75">
      <c r="A10" s="214" t="s">
        <v>317</v>
      </c>
      <c r="B10" s="223" t="s">
        <v>355</v>
      </c>
      <c r="C10" s="223" t="s">
        <v>80</v>
      </c>
      <c r="D10" s="224"/>
      <c r="E10" s="256" t="s">
        <v>369</v>
      </c>
      <c r="F10" s="223" t="s">
        <v>80</v>
      </c>
      <c r="G10" s="224"/>
      <c r="H10" s="221"/>
      <c r="I10" s="222"/>
    </row>
    <row r="11" spans="1:9" ht="9" customHeight="1">
      <c r="A11" s="213"/>
      <c r="B11" s="221"/>
      <c r="C11" s="221"/>
      <c r="D11" s="221"/>
      <c r="E11" s="221"/>
      <c r="F11" s="221"/>
      <c r="G11" s="221"/>
      <c r="H11" s="221"/>
      <c r="I11" s="222"/>
    </row>
    <row r="12" spans="1:9" ht="18.75">
      <c r="A12" s="214" t="s">
        <v>323</v>
      </c>
      <c r="B12" s="223" t="s">
        <v>367</v>
      </c>
      <c r="C12" s="223" t="s">
        <v>347</v>
      </c>
      <c r="D12" s="224"/>
      <c r="E12" s="223" t="s">
        <v>367</v>
      </c>
      <c r="F12" s="223" t="s">
        <v>347</v>
      </c>
      <c r="G12" s="224"/>
      <c r="H12" s="223" t="s">
        <v>367</v>
      </c>
      <c r="I12" s="225" t="s">
        <v>347</v>
      </c>
    </row>
    <row r="13" spans="1:9" ht="18.75">
      <c r="A13" s="214" t="s">
        <v>20</v>
      </c>
      <c r="B13" s="223" t="s">
        <v>367</v>
      </c>
      <c r="C13" s="223" t="s">
        <v>67</v>
      </c>
      <c r="D13" s="224"/>
      <c r="E13" s="223" t="s">
        <v>367</v>
      </c>
      <c r="F13" s="223" t="s">
        <v>67</v>
      </c>
      <c r="G13" s="224"/>
      <c r="H13" s="223" t="s">
        <v>367</v>
      </c>
      <c r="I13" s="225" t="s">
        <v>67</v>
      </c>
    </row>
    <row r="14" spans="1:9" ht="18.75">
      <c r="A14" s="214" t="s">
        <v>334</v>
      </c>
      <c r="B14" s="223" t="s">
        <v>367</v>
      </c>
      <c r="C14" s="223" t="s">
        <v>368</v>
      </c>
      <c r="D14" s="224"/>
      <c r="E14" s="223" t="s">
        <v>367</v>
      </c>
      <c r="F14" s="223" t="s">
        <v>82</v>
      </c>
      <c r="G14" s="224"/>
      <c r="H14" s="221"/>
      <c r="I14" s="222"/>
    </row>
    <row r="15" spans="1:9" ht="18.75">
      <c r="A15" s="214" t="s">
        <v>21</v>
      </c>
      <c r="B15" s="223" t="s">
        <v>335</v>
      </c>
      <c r="C15" s="223" t="s">
        <v>68</v>
      </c>
      <c r="D15" s="224"/>
      <c r="E15" s="223" t="s">
        <v>356</v>
      </c>
      <c r="F15" s="223" t="s">
        <v>68</v>
      </c>
      <c r="G15" s="224"/>
      <c r="H15" s="221"/>
      <c r="I15" s="222"/>
    </row>
    <row r="16" spans="1:9" ht="8.25" customHeight="1">
      <c r="A16" s="213"/>
      <c r="B16" s="221"/>
      <c r="C16" s="221"/>
      <c r="D16" s="221"/>
      <c r="E16" s="221"/>
      <c r="F16" s="221"/>
      <c r="G16" s="221"/>
      <c r="H16" s="221"/>
      <c r="I16" s="222"/>
    </row>
    <row r="17" spans="1:9" ht="18.75">
      <c r="A17" s="214" t="s">
        <v>9</v>
      </c>
      <c r="B17" s="223" t="s">
        <v>367</v>
      </c>
      <c r="C17" s="223" t="s">
        <v>70</v>
      </c>
      <c r="D17" s="226"/>
      <c r="E17" s="223" t="s">
        <v>367</v>
      </c>
      <c r="F17" s="227" t="s">
        <v>70</v>
      </c>
      <c r="G17" s="226"/>
      <c r="H17" s="223" t="s">
        <v>367</v>
      </c>
      <c r="I17" s="228" t="s">
        <v>70</v>
      </c>
    </row>
    <row r="18" spans="1:9" ht="18.75">
      <c r="A18" s="214" t="s">
        <v>141</v>
      </c>
      <c r="B18" s="223" t="s">
        <v>367</v>
      </c>
      <c r="C18" s="223" t="s">
        <v>70</v>
      </c>
      <c r="D18" s="226"/>
      <c r="E18" s="223" t="s">
        <v>367</v>
      </c>
      <c r="F18" s="227" t="s">
        <v>70</v>
      </c>
      <c r="G18" s="226"/>
      <c r="H18" s="223" t="s">
        <v>367</v>
      </c>
      <c r="I18" s="228" t="s">
        <v>70</v>
      </c>
    </row>
    <row r="19" spans="1:9" ht="18.75">
      <c r="A19" s="214" t="s">
        <v>27</v>
      </c>
      <c r="B19" s="223" t="s">
        <v>367</v>
      </c>
      <c r="C19" s="223" t="s">
        <v>368</v>
      </c>
      <c r="D19" s="224"/>
      <c r="E19" s="223" t="s">
        <v>367</v>
      </c>
      <c r="F19" s="223" t="s">
        <v>82</v>
      </c>
      <c r="G19" s="226"/>
      <c r="H19" s="223" t="s">
        <v>367</v>
      </c>
      <c r="I19" s="225" t="s">
        <v>82</v>
      </c>
    </row>
    <row r="20" spans="1:9" ht="18.75">
      <c r="A20" s="214" t="s">
        <v>336</v>
      </c>
      <c r="B20" s="223" t="s">
        <v>356</v>
      </c>
      <c r="C20" s="223" t="s">
        <v>68</v>
      </c>
      <c r="D20" s="224"/>
      <c r="E20" s="223" t="s">
        <v>357</v>
      </c>
      <c r="F20" s="223" t="s">
        <v>68</v>
      </c>
      <c r="G20" s="224"/>
      <c r="H20" s="223" t="s">
        <v>358</v>
      </c>
      <c r="I20" s="225" t="s">
        <v>68</v>
      </c>
    </row>
    <row r="21" spans="1:9" ht="18.75">
      <c r="A21" s="214" t="s">
        <v>22</v>
      </c>
      <c r="B21" s="223" t="s">
        <v>364</v>
      </c>
      <c r="C21" s="223" t="s">
        <v>72</v>
      </c>
      <c r="D21" s="226"/>
      <c r="E21" s="227" t="s">
        <v>365</v>
      </c>
      <c r="F21" s="223" t="s">
        <v>68</v>
      </c>
      <c r="G21" s="226"/>
      <c r="H21" s="227" t="s">
        <v>366</v>
      </c>
      <c r="I21" s="225" t="s">
        <v>68</v>
      </c>
    </row>
    <row r="22" spans="1:9" ht="18.75">
      <c r="A22" s="214" t="s">
        <v>337</v>
      </c>
      <c r="B22" s="223" t="s">
        <v>367</v>
      </c>
      <c r="C22" s="223" t="s">
        <v>368</v>
      </c>
      <c r="D22" s="224"/>
      <c r="E22" s="223" t="s">
        <v>367</v>
      </c>
      <c r="F22" s="223" t="s">
        <v>82</v>
      </c>
      <c r="G22" s="226"/>
      <c r="H22" s="223" t="s">
        <v>367</v>
      </c>
      <c r="I22" s="225" t="s">
        <v>82</v>
      </c>
    </row>
    <row r="23" spans="1:12" ht="6" customHeight="1">
      <c r="A23" s="213"/>
      <c r="B23" s="221"/>
      <c r="C23" s="221"/>
      <c r="D23" s="221"/>
      <c r="E23" s="221"/>
      <c r="F23" s="221"/>
      <c r="G23" s="221"/>
      <c r="H23" s="221"/>
      <c r="I23" s="222"/>
      <c r="L23" s="216"/>
    </row>
    <row r="24" spans="1:9" ht="18.75">
      <c r="A24" s="214" t="s">
        <v>446</v>
      </c>
      <c r="B24" s="223" t="s">
        <v>447</v>
      </c>
      <c r="C24" s="223" t="s">
        <v>68</v>
      </c>
      <c r="D24" s="224"/>
      <c r="E24" s="221"/>
      <c r="F24" s="221"/>
      <c r="G24" s="221"/>
      <c r="H24" s="221"/>
      <c r="I24" s="222"/>
    </row>
    <row r="25" spans="1:12" ht="6" customHeight="1">
      <c r="A25" s="213"/>
      <c r="B25" s="221"/>
      <c r="C25" s="221"/>
      <c r="D25" s="221"/>
      <c r="E25" s="221"/>
      <c r="F25" s="221"/>
      <c r="G25" s="221"/>
      <c r="H25" s="221"/>
      <c r="I25" s="222"/>
      <c r="L25" s="216"/>
    </row>
    <row r="26" spans="1:9" ht="18.75">
      <c r="A26" s="214" t="s">
        <v>350</v>
      </c>
      <c r="B26" s="227" t="s">
        <v>353</v>
      </c>
      <c r="C26" s="223" t="s">
        <v>68</v>
      </c>
      <c r="D26" s="226"/>
      <c r="E26" s="227" t="s">
        <v>352</v>
      </c>
      <c r="F26" s="223" t="s">
        <v>68</v>
      </c>
      <c r="G26" s="226"/>
      <c r="H26" s="227" t="s">
        <v>351</v>
      </c>
      <c r="I26" s="225" t="s">
        <v>68</v>
      </c>
    </row>
    <row r="27" spans="1:9" ht="6.75" customHeight="1">
      <c r="A27" s="213"/>
      <c r="B27" s="221"/>
      <c r="C27" s="221"/>
      <c r="D27" s="221"/>
      <c r="E27" s="221"/>
      <c r="F27" s="221"/>
      <c r="G27" s="221"/>
      <c r="H27" s="221"/>
      <c r="I27" s="222"/>
    </row>
    <row r="28" spans="1:9" ht="18.75">
      <c r="A28" s="214" t="s">
        <v>321</v>
      </c>
      <c r="B28" s="223" t="s">
        <v>316</v>
      </c>
      <c r="C28" s="223" t="s">
        <v>68</v>
      </c>
      <c r="D28" s="224"/>
      <c r="E28" s="221"/>
      <c r="F28" s="221"/>
      <c r="G28" s="221"/>
      <c r="H28" s="221"/>
      <c r="I28" s="222"/>
    </row>
    <row r="29" spans="1:9" ht="6.75" customHeight="1">
      <c r="A29" s="213"/>
      <c r="B29" s="221"/>
      <c r="C29" s="221"/>
      <c r="D29" s="221"/>
      <c r="E29" s="221"/>
      <c r="F29" s="221"/>
      <c r="G29" s="221"/>
      <c r="H29" s="221"/>
      <c r="I29" s="222"/>
    </row>
    <row r="30" spans="1:9" ht="25.5">
      <c r="A30" s="280" t="s">
        <v>442</v>
      </c>
      <c r="B30" s="280"/>
      <c r="C30" s="280"/>
      <c r="D30" s="280"/>
      <c r="E30" s="280"/>
      <c r="F30" s="280"/>
      <c r="G30" s="280"/>
      <c r="H30" s="280"/>
      <c r="I30" s="280"/>
    </row>
    <row r="31" spans="1:9" ht="25.5" customHeight="1">
      <c r="A31" s="281" t="s">
        <v>445</v>
      </c>
      <c r="B31" s="281"/>
      <c r="C31" s="281"/>
      <c r="D31" s="281"/>
      <c r="E31" s="281"/>
      <c r="F31" s="281"/>
      <c r="G31" s="281"/>
      <c r="H31" s="281"/>
      <c r="I31" s="281"/>
    </row>
    <row r="32" spans="1:9" ht="15.75">
      <c r="A32" s="278" t="s">
        <v>439</v>
      </c>
      <c r="B32" s="278" t="s">
        <v>440</v>
      </c>
      <c r="C32" s="279" t="s">
        <v>443</v>
      </c>
      <c r="D32" s="279"/>
      <c r="E32" s="279" t="s">
        <v>82</v>
      </c>
      <c r="F32" s="279" t="s">
        <v>347</v>
      </c>
      <c r="G32" s="279" t="s">
        <v>185</v>
      </c>
      <c r="H32" s="279" t="s">
        <v>83</v>
      </c>
      <c r="I32" s="279" t="s">
        <v>71</v>
      </c>
    </row>
    <row r="33" spans="1:9" ht="15.75">
      <c r="A33" s="278" t="s">
        <v>438</v>
      </c>
      <c r="B33" s="278" t="s">
        <v>441</v>
      </c>
      <c r="C33" s="278" t="s">
        <v>444</v>
      </c>
      <c r="D33" s="279"/>
      <c r="E33" s="279">
        <v>11</v>
      </c>
      <c r="F33" s="279">
        <v>7</v>
      </c>
      <c r="G33" s="279">
        <v>3</v>
      </c>
      <c r="H33" s="279">
        <v>1</v>
      </c>
      <c r="I33" s="279">
        <v>1</v>
      </c>
    </row>
    <row r="34" spans="1:9" ht="15.75">
      <c r="A34" s="277"/>
      <c r="B34" s="277"/>
      <c r="C34" s="277"/>
      <c r="D34" s="277"/>
      <c r="E34" s="277"/>
      <c r="F34" s="277"/>
      <c r="G34" s="277"/>
      <c r="H34" s="277"/>
      <c r="I34" s="277"/>
    </row>
  </sheetData>
  <sheetProtection/>
  <mergeCells count="2">
    <mergeCell ref="A30:I30"/>
    <mergeCell ref="A31:I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02"/>
  <sheetViews>
    <sheetView zoomScalePageLayoutView="0" workbookViewId="0" topLeftCell="A8">
      <selection activeCell="H49" sqref="H49"/>
    </sheetView>
  </sheetViews>
  <sheetFormatPr defaultColWidth="11.00390625" defaultRowHeight="15.75"/>
  <cols>
    <col min="1" max="1" width="4.25390625" style="3" bestFit="1" customWidth="1"/>
    <col min="2" max="2" width="3.875" style="18" bestFit="1" customWidth="1"/>
    <col min="3" max="3" width="6.625" style="3" bestFit="1" customWidth="1"/>
    <col min="4" max="4" width="3.875" style="18" bestFit="1" customWidth="1"/>
    <col min="5" max="5" width="5.625" style="10" bestFit="1" customWidth="1"/>
    <col min="6" max="6" width="3.875" style="18" bestFit="1" customWidth="1"/>
    <col min="7" max="7" width="5.625" style="10" bestFit="1" customWidth="1"/>
    <col min="8" max="8" width="3.875" style="18" bestFit="1" customWidth="1"/>
    <col min="9" max="9" width="5.625" style="10" bestFit="1" customWidth="1"/>
    <col min="10" max="10" width="3.875" style="18" bestFit="1" customWidth="1"/>
    <col min="11" max="11" width="9.00390625" style="10" bestFit="1" customWidth="1"/>
    <col min="12" max="12" width="3.875" style="18" bestFit="1" customWidth="1"/>
    <col min="13" max="13" width="9.00390625" style="10" bestFit="1" customWidth="1"/>
    <col min="14" max="14" width="3.875" style="18" bestFit="1" customWidth="1"/>
    <col min="15" max="15" width="7.625" style="12" bestFit="1" customWidth="1"/>
    <col min="16" max="16" width="3.875" style="18" bestFit="1" customWidth="1"/>
    <col min="17" max="17" width="8.375" style="12" bestFit="1" customWidth="1"/>
    <col min="18" max="18" width="3.875" style="18" bestFit="1" customWidth="1"/>
    <col min="19" max="19" width="7.625" style="12" bestFit="1" customWidth="1"/>
    <col min="20" max="20" width="3.875" style="18" bestFit="1" customWidth="1"/>
    <col min="21" max="21" width="7.625" style="12" bestFit="1" customWidth="1"/>
    <col min="22" max="22" width="3.875" style="18" bestFit="1" customWidth="1"/>
    <col min="23" max="23" width="7.625" style="12" bestFit="1" customWidth="1"/>
    <col min="24" max="24" width="3.875" style="18" bestFit="1" customWidth="1"/>
    <col min="25" max="25" width="7.625" style="12" bestFit="1" customWidth="1"/>
    <col min="26" max="26" width="3.875" style="18" bestFit="1" customWidth="1"/>
    <col min="27" max="27" width="7.625" style="12" bestFit="1" customWidth="1"/>
    <col min="28" max="28" width="3.875" style="18" bestFit="1" customWidth="1"/>
    <col min="29" max="29" width="7.625" style="12" bestFit="1" customWidth="1"/>
    <col min="30" max="30" width="3.875" style="18" bestFit="1" customWidth="1"/>
    <col min="31" max="16384" width="11.00390625" style="2" customWidth="1"/>
  </cols>
  <sheetData>
    <row r="1" spans="1:30" s="1" customFormat="1" ht="13.5" thickBot="1">
      <c r="A1" s="6" t="s">
        <v>3</v>
      </c>
      <c r="B1" s="15" t="s">
        <v>16</v>
      </c>
      <c r="C1" s="6" t="s">
        <v>5</v>
      </c>
      <c r="D1" s="15" t="s">
        <v>16</v>
      </c>
      <c r="E1" s="7" t="s">
        <v>4</v>
      </c>
      <c r="F1" s="15" t="s">
        <v>16</v>
      </c>
      <c r="G1" s="7" t="s">
        <v>6</v>
      </c>
      <c r="H1" s="15" t="s">
        <v>16</v>
      </c>
      <c r="I1" s="7" t="s">
        <v>7</v>
      </c>
      <c r="J1" s="15" t="s">
        <v>16</v>
      </c>
      <c r="K1" s="7" t="s">
        <v>17</v>
      </c>
      <c r="L1" s="15" t="s">
        <v>16</v>
      </c>
      <c r="M1" s="7" t="s">
        <v>18</v>
      </c>
      <c r="N1" s="15" t="s">
        <v>16</v>
      </c>
      <c r="O1" s="11" t="s">
        <v>10</v>
      </c>
      <c r="P1" s="15" t="s">
        <v>16</v>
      </c>
      <c r="Q1" s="11" t="s">
        <v>19</v>
      </c>
      <c r="R1" s="15" t="s">
        <v>16</v>
      </c>
      <c r="S1" s="11" t="s">
        <v>20</v>
      </c>
      <c r="T1" s="15" t="s">
        <v>16</v>
      </c>
      <c r="U1" s="11" t="s">
        <v>21</v>
      </c>
      <c r="V1" s="15" t="s">
        <v>16</v>
      </c>
      <c r="W1" s="11" t="s">
        <v>9</v>
      </c>
      <c r="X1" s="15" t="s">
        <v>16</v>
      </c>
      <c r="Y1" s="11" t="s">
        <v>12</v>
      </c>
      <c r="Z1" s="15" t="s">
        <v>16</v>
      </c>
      <c r="AA1" s="11" t="s">
        <v>13</v>
      </c>
      <c r="AB1" s="15" t="s">
        <v>16</v>
      </c>
      <c r="AC1" s="11" t="s">
        <v>14</v>
      </c>
      <c r="AD1" s="15" t="s">
        <v>16</v>
      </c>
    </row>
    <row r="2" spans="1:30" ht="13.5" thickTop="1">
      <c r="A2" s="5">
        <v>1</v>
      </c>
      <c r="B2" s="16">
        <v>25</v>
      </c>
      <c r="C2" s="5">
        <v>0</v>
      </c>
      <c r="D2" s="16">
        <v>25</v>
      </c>
      <c r="E2" s="8">
        <v>0</v>
      </c>
      <c r="F2" s="16">
        <v>25</v>
      </c>
      <c r="G2" s="8">
        <v>0</v>
      </c>
      <c r="H2" s="16">
        <v>25</v>
      </c>
      <c r="I2" s="8">
        <v>0</v>
      </c>
      <c r="J2" s="16">
        <v>25</v>
      </c>
      <c r="K2" s="8">
        <v>0</v>
      </c>
      <c r="L2" s="16">
        <v>25</v>
      </c>
      <c r="M2" s="8">
        <v>0</v>
      </c>
      <c r="N2" s="16">
        <v>25</v>
      </c>
      <c r="O2" s="14">
        <v>0</v>
      </c>
      <c r="P2" s="16">
        <v>1</v>
      </c>
      <c r="Q2" s="14">
        <v>0</v>
      </c>
      <c r="R2" s="16">
        <v>1</v>
      </c>
      <c r="S2" s="14">
        <v>0</v>
      </c>
      <c r="T2" s="16">
        <v>1</v>
      </c>
      <c r="U2" s="14">
        <v>0</v>
      </c>
      <c r="V2" s="16">
        <v>1</v>
      </c>
      <c r="W2" s="14">
        <v>0</v>
      </c>
      <c r="X2" s="16">
        <v>1</v>
      </c>
      <c r="Y2" s="14">
        <v>0</v>
      </c>
      <c r="Z2" s="16">
        <v>1</v>
      </c>
      <c r="AA2" s="14">
        <v>0</v>
      </c>
      <c r="AB2" s="16">
        <v>1</v>
      </c>
      <c r="AC2" s="14">
        <v>0</v>
      </c>
      <c r="AD2" s="16">
        <v>1</v>
      </c>
    </row>
    <row r="3" spans="1:30" ht="12.75">
      <c r="A3" s="4">
        <v>76</v>
      </c>
      <c r="B3" s="17">
        <v>25</v>
      </c>
      <c r="C3" s="4">
        <v>81</v>
      </c>
      <c r="D3" s="17">
        <v>25</v>
      </c>
      <c r="E3" s="9">
        <v>590</v>
      </c>
      <c r="F3" s="17">
        <v>25</v>
      </c>
      <c r="G3" s="9">
        <v>1200</v>
      </c>
      <c r="H3" s="17">
        <v>25</v>
      </c>
      <c r="I3" s="9">
        <v>2000</v>
      </c>
      <c r="J3" s="17">
        <v>25</v>
      </c>
      <c r="K3" s="9">
        <v>2500</v>
      </c>
      <c r="L3" s="17">
        <v>25</v>
      </c>
      <c r="M3" s="9">
        <v>2350</v>
      </c>
      <c r="N3" s="17">
        <v>25</v>
      </c>
      <c r="O3" s="13">
        <v>100</v>
      </c>
      <c r="P3" s="17">
        <v>2</v>
      </c>
      <c r="Q3" s="13" t="s">
        <v>91</v>
      </c>
      <c r="R3" s="17">
        <v>2</v>
      </c>
      <c r="S3" s="13">
        <v>70</v>
      </c>
      <c r="T3" s="17">
        <v>2</v>
      </c>
      <c r="U3" s="13"/>
      <c r="V3" s="17">
        <v>2</v>
      </c>
      <c r="W3" s="13">
        <v>140</v>
      </c>
      <c r="X3" s="17">
        <v>2</v>
      </c>
      <c r="Y3" s="13">
        <v>100</v>
      </c>
      <c r="Z3" s="17">
        <v>2</v>
      </c>
      <c r="AA3" s="13">
        <v>200</v>
      </c>
      <c r="AB3" s="17">
        <v>2</v>
      </c>
      <c r="AC3" s="13"/>
      <c r="AD3" s="17">
        <v>2</v>
      </c>
    </row>
    <row r="4" spans="1:30" ht="12.75">
      <c r="A4" s="4">
        <v>77</v>
      </c>
      <c r="B4" s="17">
        <v>24</v>
      </c>
      <c r="C4" s="4">
        <v>82</v>
      </c>
      <c r="D4" s="17">
        <v>24</v>
      </c>
      <c r="E4" s="9">
        <v>591</v>
      </c>
      <c r="F4" s="17">
        <v>24</v>
      </c>
      <c r="G4" s="9">
        <v>1205</v>
      </c>
      <c r="H4" s="17">
        <v>24</v>
      </c>
      <c r="I4" s="9">
        <v>2001</v>
      </c>
      <c r="J4" s="17">
        <v>24</v>
      </c>
      <c r="K4" s="9">
        <v>2501</v>
      </c>
      <c r="L4" s="17">
        <v>24</v>
      </c>
      <c r="M4" s="9">
        <v>3251</v>
      </c>
      <c r="N4" s="17">
        <v>24</v>
      </c>
      <c r="O4" s="13">
        <v>110</v>
      </c>
      <c r="P4" s="17">
        <v>3</v>
      </c>
      <c r="Q4" s="13">
        <v>250</v>
      </c>
      <c r="R4" s="17">
        <v>3</v>
      </c>
      <c r="S4" s="13"/>
      <c r="T4" s="17">
        <v>3</v>
      </c>
      <c r="U4" s="13"/>
      <c r="V4" s="17">
        <v>3</v>
      </c>
      <c r="W4" s="13">
        <v>170</v>
      </c>
      <c r="X4" s="17">
        <v>3</v>
      </c>
      <c r="Y4" s="13">
        <v>200</v>
      </c>
      <c r="Z4" s="17">
        <v>3</v>
      </c>
      <c r="AA4" s="13">
        <v>300</v>
      </c>
      <c r="AB4" s="17">
        <v>3</v>
      </c>
      <c r="AC4" s="13"/>
      <c r="AD4" s="17">
        <v>3</v>
      </c>
    </row>
    <row r="5" spans="1:30" ht="12.75">
      <c r="A5" s="4">
        <v>78</v>
      </c>
      <c r="B5" s="17">
        <v>23</v>
      </c>
      <c r="C5" s="4">
        <v>83</v>
      </c>
      <c r="D5" s="17">
        <v>23</v>
      </c>
      <c r="E5" s="9">
        <v>1000</v>
      </c>
      <c r="F5" s="17">
        <v>24</v>
      </c>
      <c r="G5" s="9">
        <v>1210</v>
      </c>
      <c r="H5" s="17">
        <v>24</v>
      </c>
      <c r="I5" s="9">
        <v>2010</v>
      </c>
      <c r="J5" s="17">
        <v>24</v>
      </c>
      <c r="K5" s="9">
        <v>2540</v>
      </c>
      <c r="L5" s="17">
        <v>24</v>
      </c>
      <c r="M5" s="9">
        <v>3300</v>
      </c>
      <c r="N5" s="17">
        <v>24</v>
      </c>
      <c r="O5" s="13">
        <v>120</v>
      </c>
      <c r="P5" s="17">
        <v>4</v>
      </c>
      <c r="Q5" s="13">
        <v>260</v>
      </c>
      <c r="R5" s="17">
        <v>4</v>
      </c>
      <c r="S5" s="13"/>
      <c r="T5" s="17">
        <v>4</v>
      </c>
      <c r="U5" s="13"/>
      <c r="V5" s="17">
        <v>4</v>
      </c>
      <c r="W5" s="13">
        <v>200</v>
      </c>
      <c r="X5" s="17">
        <v>4</v>
      </c>
      <c r="Y5" s="13">
        <v>300</v>
      </c>
      <c r="Z5" s="17">
        <v>4</v>
      </c>
      <c r="AA5" s="13">
        <v>400</v>
      </c>
      <c r="AB5" s="17">
        <v>4</v>
      </c>
      <c r="AC5" s="13"/>
      <c r="AD5" s="17">
        <v>4</v>
      </c>
    </row>
    <row r="6" spans="1:30" ht="12.75">
      <c r="A6" s="4">
        <v>79</v>
      </c>
      <c r="B6" s="17">
        <v>22</v>
      </c>
      <c r="C6" s="4">
        <v>84</v>
      </c>
      <c r="D6" s="17">
        <v>22</v>
      </c>
      <c r="E6" s="9">
        <v>1001</v>
      </c>
      <c r="F6" s="17">
        <v>23</v>
      </c>
      <c r="G6" s="9">
        <v>1215</v>
      </c>
      <c r="H6" s="17">
        <v>23</v>
      </c>
      <c r="I6" s="9">
        <v>2011</v>
      </c>
      <c r="J6" s="17">
        <v>23</v>
      </c>
      <c r="K6" s="9">
        <v>2541</v>
      </c>
      <c r="L6" s="17">
        <v>23</v>
      </c>
      <c r="M6" s="9">
        <v>3301</v>
      </c>
      <c r="N6" s="17">
        <v>23</v>
      </c>
      <c r="O6" s="13">
        <v>130</v>
      </c>
      <c r="P6" s="17">
        <v>5</v>
      </c>
      <c r="Q6" s="13">
        <v>280</v>
      </c>
      <c r="R6" s="17">
        <v>5</v>
      </c>
      <c r="S6" s="13">
        <v>75</v>
      </c>
      <c r="T6" s="17">
        <v>5</v>
      </c>
      <c r="U6" s="13"/>
      <c r="V6" s="17">
        <v>5</v>
      </c>
      <c r="W6" s="13">
        <v>230</v>
      </c>
      <c r="X6" s="17">
        <v>5</v>
      </c>
      <c r="Y6" s="13">
        <v>400</v>
      </c>
      <c r="Z6" s="17">
        <v>5</v>
      </c>
      <c r="AA6" s="13">
        <v>500</v>
      </c>
      <c r="AB6" s="17">
        <v>5</v>
      </c>
      <c r="AC6" s="13"/>
      <c r="AD6" s="17">
        <v>5</v>
      </c>
    </row>
    <row r="7" spans="1:30" ht="12.75">
      <c r="A7" s="4">
        <v>80</v>
      </c>
      <c r="B7" s="17">
        <v>21</v>
      </c>
      <c r="C7" s="4">
        <v>85</v>
      </c>
      <c r="D7" s="17">
        <v>22</v>
      </c>
      <c r="E7" s="9">
        <v>1010</v>
      </c>
      <c r="F7" s="17">
        <v>23</v>
      </c>
      <c r="G7" s="9">
        <v>1220</v>
      </c>
      <c r="H7" s="17">
        <v>23</v>
      </c>
      <c r="I7" s="9">
        <v>2020</v>
      </c>
      <c r="J7" s="17">
        <v>23</v>
      </c>
      <c r="K7" s="9">
        <v>2580</v>
      </c>
      <c r="L7" s="17">
        <v>23</v>
      </c>
      <c r="M7" s="9">
        <v>3350</v>
      </c>
      <c r="N7" s="17">
        <v>23</v>
      </c>
      <c r="O7" s="13">
        <v>140</v>
      </c>
      <c r="P7" s="17">
        <v>6</v>
      </c>
      <c r="Q7" s="13">
        <v>300</v>
      </c>
      <c r="R7" s="17">
        <v>6</v>
      </c>
      <c r="S7" s="13"/>
      <c r="T7" s="17">
        <v>6</v>
      </c>
      <c r="U7" s="13"/>
      <c r="V7" s="17">
        <v>6</v>
      </c>
      <c r="W7" s="13">
        <v>260</v>
      </c>
      <c r="X7" s="17">
        <v>6</v>
      </c>
      <c r="Y7" s="13">
        <v>500</v>
      </c>
      <c r="Z7" s="17">
        <v>6</v>
      </c>
      <c r="AA7" s="13">
        <v>600</v>
      </c>
      <c r="AB7" s="17">
        <v>6</v>
      </c>
      <c r="AC7" s="13"/>
      <c r="AD7" s="17">
        <v>6</v>
      </c>
    </row>
    <row r="8" spans="1:30" ht="12.75">
      <c r="A8" s="4">
        <v>81</v>
      </c>
      <c r="B8" s="17">
        <v>20</v>
      </c>
      <c r="C8" s="4">
        <v>86</v>
      </c>
      <c r="D8" s="17">
        <v>21</v>
      </c>
      <c r="E8" s="9">
        <v>1011</v>
      </c>
      <c r="F8" s="17">
        <v>22</v>
      </c>
      <c r="G8" s="9">
        <v>1225</v>
      </c>
      <c r="H8" s="17">
        <v>22</v>
      </c>
      <c r="I8" s="9">
        <v>2021</v>
      </c>
      <c r="J8" s="17">
        <v>22</v>
      </c>
      <c r="K8" s="9">
        <v>3581</v>
      </c>
      <c r="L8" s="17">
        <v>22</v>
      </c>
      <c r="M8" s="9">
        <v>3351</v>
      </c>
      <c r="N8" s="17">
        <v>22</v>
      </c>
      <c r="O8" s="13">
        <v>150</v>
      </c>
      <c r="P8" s="17">
        <v>7</v>
      </c>
      <c r="Q8" s="13">
        <v>320</v>
      </c>
      <c r="R8" s="17">
        <v>7</v>
      </c>
      <c r="S8" s="13"/>
      <c r="T8" s="17">
        <v>7</v>
      </c>
      <c r="U8" s="13"/>
      <c r="V8" s="17">
        <v>7</v>
      </c>
      <c r="W8" s="13">
        <v>290</v>
      </c>
      <c r="X8" s="17">
        <v>7</v>
      </c>
      <c r="Y8" s="13">
        <v>550</v>
      </c>
      <c r="Z8" s="17">
        <v>7</v>
      </c>
      <c r="AA8" s="13">
        <v>700</v>
      </c>
      <c r="AB8" s="17">
        <v>7</v>
      </c>
      <c r="AC8" s="13"/>
      <c r="AD8" s="17">
        <v>7</v>
      </c>
    </row>
    <row r="9" spans="1:30" ht="12.75">
      <c r="A9" s="4">
        <v>82</v>
      </c>
      <c r="B9" s="17">
        <v>20</v>
      </c>
      <c r="C9" s="4">
        <v>87</v>
      </c>
      <c r="D9" s="17">
        <v>21</v>
      </c>
      <c r="E9" s="9">
        <v>1020</v>
      </c>
      <c r="F9" s="17">
        <v>22</v>
      </c>
      <c r="G9" s="9">
        <v>1230</v>
      </c>
      <c r="H9" s="17">
        <v>22</v>
      </c>
      <c r="I9" s="9">
        <v>2040</v>
      </c>
      <c r="J9" s="17">
        <v>22</v>
      </c>
      <c r="K9" s="9">
        <v>3020</v>
      </c>
      <c r="L9" s="17">
        <v>22</v>
      </c>
      <c r="M9" s="9">
        <v>3400</v>
      </c>
      <c r="N9" s="17">
        <v>22</v>
      </c>
      <c r="O9" s="13">
        <v>160</v>
      </c>
      <c r="P9" s="17">
        <v>8</v>
      </c>
      <c r="Q9" s="13">
        <v>340</v>
      </c>
      <c r="R9" s="17">
        <v>8</v>
      </c>
      <c r="S9" s="13">
        <v>80</v>
      </c>
      <c r="T9" s="17">
        <v>8</v>
      </c>
      <c r="U9" s="13"/>
      <c r="V9" s="17">
        <v>8</v>
      </c>
      <c r="W9" s="13">
        <v>320</v>
      </c>
      <c r="X9" s="17">
        <v>8</v>
      </c>
      <c r="Y9" s="13">
        <v>600</v>
      </c>
      <c r="Z9" s="17">
        <v>8</v>
      </c>
      <c r="AA9" s="13">
        <v>800</v>
      </c>
      <c r="AB9" s="17">
        <v>8</v>
      </c>
      <c r="AC9" s="13"/>
      <c r="AD9" s="17">
        <v>8</v>
      </c>
    </row>
    <row r="10" spans="1:30" ht="12.75">
      <c r="A10" s="4">
        <v>83</v>
      </c>
      <c r="B10" s="17">
        <v>19</v>
      </c>
      <c r="C10" s="4">
        <v>88</v>
      </c>
      <c r="D10" s="17">
        <v>21</v>
      </c>
      <c r="E10" s="9">
        <v>1021</v>
      </c>
      <c r="F10" s="17">
        <v>21</v>
      </c>
      <c r="G10" s="9">
        <v>1235</v>
      </c>
      <c r="H10" s="17">
        <v>21</v>
      </c>
      <c r="I10" s="9">
        <v>2041</v>
      </c>
      <c r="J10" s="17">
        <v>21</v>
      </c>
      <c r="K10" s="9">
        <v>3021</v>
      </c>
      <c r="L10" s="17">
        <v>21</v>
      </c>
      <c r="M10" s="9">
        <v>3401</v>
      </c>
      <c r="N10" s="17">
        <v>21</v>
      </c>
      <c r="O10" s="13">
        <v>170</v>
      </c>
      <c r="P10" s="17">
        <v>9</v>
      </c>
      <c r="Q10" s="13">
        <v>360</v>
      </c>
      <c r="R10" s="17">
        <v>9</v>
      </c>
      <c r="S10" s="13"/>
      <c r="T10" s="17">
        <v>9</v>
      </c>
      <c r="U10" s="13"/>
      <c r="V10" s="17">
        <v>9</v>
      </c>
      <c r="W10" s="13">
        <v>350</v>
      </c>
      <c r="X10" s="17">
        <v>9</v>
      </c>
      <c r="Y10" s="13">
        <v>650</v>
      </c>
      <c r="Z10" s="17">
        <v>9</v>
      </c>
      <c r="AA10" s="13">
        <v>900</v>
      </c>
      <c r="AB10" s="17">
        <v>9</v>
      </c>
      <c r="AC10" s="13"/>
      <c r="AD10" s="17">
        <v>9</v>
      </c>
    </row>
    <row r="11" spans="1:30" ht="12.75">
      <c r="A11" s="4">
        <v>84</v>
      </c>
      <c r="B11" s="17">
        <v>19</v>
      </c>
      <c r="C11" s="4">
        <v>89</v>
      </c>
      <c r="D11" s="17">
        <v>20</v>
      </c>
      <c r="E11" s="9">
        <v>1030</v>
      </c>
      <c r="F11" s="17">
        <v>21</v>
      </c>
      <c r="G11" s="9">
        <v>1240</v>
      </c>
      <c r="H11" s="17">
        <v>21</v>
      </c>
      <c r="I11" s="9">
        <v>2060</v>
      </c>
      <c r="J11" s="17">
        <v>21</v>
      </c>
      <c r="K11" s="9">
        <v>3060</v>
      </c>
      <c r="L11" s="17">
        <v>21</v>
      </c>
      <c r="M11" s="9">
        <v>3450</v>
      </c>
      <c r="N11" s="17">
        <v>21</v>
      </c>
      <c r="O11" s="13">
        <v>180</v>
      </c>
      <c r="P11" s="17">
        <v>10</v>
      </c>
      <c r="Q11" s="13">
        <v>380</v>
      </c>
      <c r="R11" s="17">
        <v>10</v>
      </c>
      <c r="S11" s="13"/>
      <c r="T11" s="17">
        <v>10</v>
      </c>
      <c r="U11" s="13"/>
      <c r="V11" s="17">
        <v>10</v>
      </c>
      <c r="W11" s="13">
        <v>380</v>
      </c>
      <c r="X11" s="17">
        <v>10</v>
      </c>
      <c r="Y11" s="13">
        <v>700</v>
      </c>
      <c r="Z11" s="17">
        <v>10</v>
      </c>
      <c r="AA11" s="13">
        <v>1000</v>
      </c>
      <c r="AB11" s="17">
        <v>10</v>
      </c>
      <c r="AC11" s="13"/>
      <c r="AD11" s="17">
        <v>10</v>
      </c>
    </row>
    <row r="12" spans="1:30" ht="12.75">
      <c r="A12" s="4">
        <v>85</v>
      </c>
      <c r="B12" s="17">
        <v>18</v>
      </c>
      <c r="C12" s="4">
        <v>90</v>
      </c>
      <c r="D12" s="17">
        <v>20</v>
      </c>
      <c r="E12" s="9">
        <v>1031</v>
      </c>
      <c r="F12" s="17">
        <v>20</v>
      </c>
      <c r="G12" s="9">
        <v>1245</v>
      </c>
      <c r="H12" s="17">
        <v>20</v>
      </c>
      <c r="I12" s="9">
        <v>2061</v>
      </c>
      <c r="J12" s="17">
        <v>20</v>
      </c>
      <c r="K12" s="9">
        <v>3061</v>
      </c>
      <c r="L12" s="17">
        <v>20</v>
      </c>
      <c r="M12" s="9">
        <v>3451</v>
      </c>
      <c r="N12" s="17">
        <v>20</v>
      </c>
      <c r="O12" s="13">
        <v>190</v>
      </c>
      <c r="P12" s="17">
        <v>11</v>
      </c>
      <c r="Q12" s="13">
        <v>400</v>
      </c>
      <c r="R12" s="17">
        <v>11</v>
      </c>
      <c r="S12" s="13">
        <v>85</v>
      </c>
      <c r="T12" s="17">
        <v>11</v>
      </c>
      <c r="U12" s="13"/>
      <c r="V12" s="17">
        <v>11</v>
      </c>
      <c r="W12" s="13">
        <v>410</v>
      </c>
      <c r="X12" s="17">
        <v>11</v>
      </c>
      <c r="Y12" s="13">
        <v>800</v>
      </c>
      <c r="Z12" s="17">
        <v>11</v>
      </c>
      <c r="AA12" s="13">
        <v>1100</v>
      </c>
      <c r="AB12" s="17">
        <v>11</v>
      </c>
      <c r="AC12" s="13"/>
      <c r="AD12" s="17">
        <v>11</v>
      </c>
    </row>
    <row r="13" spans="1:30" ht="12.75">
      <c r="A13" s="4">
        <v>86</v>
      </c>
      <c r="B13" s="17">
        <v>18</v>
      </c>
      <c r="C13" s="4">
        <v>91</v>
      </c>
      <c r="D13" s="17">
        <v>20</v>
      </c>
      <c r="E13" s="9">
        <v>1050</v>
      </c>
      <c r="F13" s="17">
        <v>20</v>
      </c>
      <c r="G13" s="9">
        <v>1252</v>
      </c>
      <c r="H13" s="17">
        <v>20</v>
      </c>
      <c r="I13" s="9">
        <v>2080</v>
      </c>
      <c r="J13" s="17">
        <v>20</v>
      </c>
      <c r="K13" s="9">
        <v>3100</v>
      </c>
      <c r="L13" s="17">
        <v>20</v>
      </c>
      <c r="M13" s="9">
        <v>3500</v>
      </c>
      <c r="N13" s="17">
        <v>20</v>
      </c>
      <c r="O13" s="13">
        <v>200</v>
      </c>
      <c r="P13" s="17">
        <v>12</v>
      </c>
      <c r="Q13" s="13">
        <v>420</v>
      </c>
      <c r="R13" s="17">
        <v>12</v>
      </c>
      <c r="S13" s="13"/>
      <c r="T13" s="17">
        <v>12</v>
      </c>
      <c r="U13" s="13"/>
      <c r="V13" s="17">
        <v>12</v>
      </c>
      <c r="W13" s="13">
        <v>440</v>
      </c>
      <c r="X13" s="17">
        <v>12</v>
      </c>
      <c r="Y13" s="13">
        <v>900</v>
      </c>
      <c r="Z13" s="17">
        <v>12</v>
      </c>
      <c r="AA13" s="13">
        <v>1200</v>
      </c>
      <c r="AB13" s="17">
        <v>12</v>
      </c>
      <c r="AC13" s="13"/>
      <c r="AD13" s="17">
        <v>12</v>
      </c>
    </row>
    <row r="14" spans="1:30" ht="12.75">
      <c r="A14" s="4">
        <v>87</v>
      </c>
      <c r="B14" s="17">
        <v>18</v>
      </c>
      <c r="C14" s="4">
        <v>92</v>
      </c>
      <c r="D14" s="17">
        <v>19</v>
      </c>
      <c r="E14" s="9">
        <v>1051</v>
      </c>
      <c r="F14" s="17">
        <v>19</v>
      </c>
      <c r="G14" s="9">
        <v>1259</v>
      </c>
      <c r="H14" s="17">
        <v>19</v>
      </c>
      <c r="I14" s="9">
        <v>2081</v>
      </c>
      <c r="J14" s="17">
        <v>19</v>
      </c>
      <c r="K14" s="9">
        <v>3101</v>
      </c>
      <c r="L14" s="17">
        <v>19</v>
      </c>
      <c r="M14" s="9">
        <v>3501</v>
      </c>
      <c r="N14" s="17">
        <v>19</v>
      </c>
      <c r="O14" s="13">
        <v>210</v>
      </c>
      <c r="P14" s="17">
        <v>13</v>
      </c>
      <c r="Q14" s="13">
        <v>440</v>
      </c>
      <c r="R14" s="17">
        <v>13</v>
      </c>
      <c r="S14" s="13"/>
      <c r="T14" s="17">
        <v>13</v>
      </c>
      <c r="U14" s="13"/>
      <c r="V14" s="17">
        <v>13</v>
      </c>
      <c r="W14" s="13">
        <v>470</v>
      </c>
      <c r="X14" s="17">
        <v>13</v>
      </c>
      <c r="Y14" s="13">
        <v>1000</v>
      </c>
      <c r="Z14" s="17">
        <v>13</v>
      </c>
      <c r="AA14" s="13">
        <v>1300</v>
      </c>
      <c r="AB14" s="17">
        <v>13</v>
      </c>
      <c r="AC14" s="13"/>
      <c r="AD14" s="17">
        <v>13</v>
      </c>
    </row>
    <row r="15" spans="1:30" ht="12.75">
      <c r="A15" s="4">
        <v>88</v>
      </c>
      <c r="B15" s="17">
        <v>17</v>
      </c>
      <c r="C15" s="4">
        <v>93</v>
      </c>
      <c r="D15" s="17">
        <v>19</v>
      </c>
      <c r="E15" s="9">
        <v>1070</v>
      </c>
      <c r="F15" s="17">
        <v>19</v>
      </c>
      <c r="G15" s="9">
        <v>1266</v>
      </c>
      <c r="H15" s="17">
        <v>19</v>
      </c>
      <c r="I15" s="9">
        <v>2110</v>
      </c>
      <c r="J15" s="17">
        <v>19</v>
      </c>
      <c r="K15" s="9">
        <v>3150</v>
      </c>
      <c r="L15" s="17">
        <v>19</v>
      </c>
      <c r="M15" s="9">
        <v>3550</v>
      </c>
      <c r="N15" s="17">
        <v>19</v>
      </c>
      <c r="O15" s="13">
        <v>220</v>
      </c>
      <c r="P15" s="17">
        <v>14</v>
      </c>
      <c r="Q15" s="13">
        <v>460</v>
      </c>
      <c r="R15" s="17">
        <v>14</v>
      </c>
      <c r="S15" s="13">
        <v>90</v>
      </c>
      <c r="T15" s="17">
        <v>14</v>
      </c>
      <c r="U15" s="13"/>
      <c r="V15" s="17">
        <v>14</v>
      </c>
      <c r="W15" s="13">
        <v>500</v>
      </c>
      <c r="X15" s="17">
        <v>14</v>
      </c>
      <c r="Y15" s="13">
        <v>1100</v>
      </c>
      <c r="Z15" s="17">
        <v>14</v>
      </c>
      <c r="AA15" s="13">
        <v>1400</v>
      </c>
      <c r="AB15" s="17">
        <v>14</v>
      </c>
      <c r="AC15" s="13"/>
      <c r="AD15" s="17">
        <v>14</v>
      </c>
    </row>
    <row r="16" spans="1:30" ht="12.75">
      <c r="A16" s="4">
        <v>89</v>
      </c>
      <c r="B16" s="17">
        <v>17</v>
      </c>
      <c r="C16" s="4">
        <v>94</v>
      </c>
      <c r="D16" s="17">
        <v>19</v>
      </c>
      <c r="E16" s="9">
        <v>1071</v>
      </c>
      <c r="F16" s="17">
        <v>18</v>
      </c>
      <c r="G16" s="9">
        <v>1273</v>
      </c>
      <c r="H16" s="17">
        <v>18</v>
      </c>
      <c r="I16" s="9">
        <v>2111</v>
      </c>
      <c r="J16" s="17">
        <v>18</v>
      </c>
      <c r="K16" s="9">
        <v>3151</v>
      </c>
      <c r="L16" s="17">
        <v>18</v>
      </c>
      <c r="M16" s="9">
        <v>3551</v>
      </c>
      <c r="N16" s="17">
        <v>18</v>
      </c>
      <c r="O16" s="13">
        <v>230</v>
      </c>
      <c r="P16" s="17">
        <v>15</v>
      </c>
      <c r="Q16" s="13">
        <v>480</v>
      </c>
      <c r="R16" s="17">
        <v>15</v>
      </c>
      <c r="S16" s="13"/>
      <c r="T16" s="17">
        <v>15</v>
      </c>
      <c r="U16" s="13"/>
      <c r="V16" s="17">
        <v>15</v>
      </c>
      <c r="W16" s="13">
        <v>530</v>
      </c>
      <c r="X16" s="17">
        <v>15</v>
      </c>
      <c r="Y16" s="13">
        <v>1200</v>
      </c>
      <c r="Z16" s="17">
        <v>15</v>
      </c>
      <c r="AA16" s="13">
        <v>1500</v>
      </c>
      <c r="AB16" s="17">
        <v>15</v>
      </c>
      <c r="AC16" s="13"/>
      <c r="AD16" s="17">
        <v>15</v>
      </c>
    </row>
    <row r="17" spans="1:30" ht="12.75">
      <c r="A17" s="4">
        <v>90</v>
      </c>
      <c r="B17" s="17">
        <v>17</v>
      </c>
      <c r="C17" s="4">
        <v>95</v>
      </c>
      <c r="D17" s="17">
        <v>18</v>
      </c>
      <c r="E17" s="9">
        <v>1090</v>
      </c>
      <c r="F17" s="17">
        <v>18</v>
      </c>
      <c r="G17" s="9">
        <v>1280</v>
      </c>
      <c r="H17" s="17">
        <v>18</v>
      </c>
      <c r="I17" s="9">
        <v>2150</v>
      </c>
      <c r="J17" s="17">
        <v>18</v>
      </c>
      <c r="K17" s="9">
        <v>3200</v>
      </c>
      <c r="L17" s="17">
        <v>18</v>
      </c>
      <c r="M17" s="9">
        <v>4000</v>
      </c>
      <c r="N17" s="17">
        <v>18</v>
      </c>
      <c r="O17" s="13">
        <v>240</v>
      </c>
      <c r="P17" s="17">
        <v>16</v>
      </c>
      <c r="Q17" s="13">
        <v>500</v>
      </c>
      <c r="R17" s="17">
        <v>16</v>
      </c>
      <c r="S17" s="13">
        <v>95</v>
      </c>
      <c r="T17" s="17">
        <v>16</v>
      </c>
      <c r="U17" s="13"/>
      <c r="V17" s="17">
        <v>16</v>
      </c>
      <c r="W17" s="13">
        <v>560</v>
      </c>
      <c r="X17" s="17">
        <v>16</v>
      </c>
      <c r="Y17" s="13">
        <v>1300</v>
      </c>
      <c r="Z17" s="17">
        <v>16</v>
      </c>
      <c r="AA17" s="13">
        <v>1600</v>
      </c>
      <c r="AB17" s="17">
        <v>16</v>
      </c>
      <c r="AC17" s="13"/>
      <c r="AD17" s="17">
        <v>16</v>
      </c>
    </row>
    <row r="18" spans="1:30" ht="12.75">
      <c r="A18" s="4">
        <v>91</v>
      </c>
      <c r="B18" s="17">
        <v>16</v>
      </c>
      <c r="C18" s="4">
        <v>96</v>
      </c>
      <c r="D18" s="17">
        <v>18</v>
      </c>
      <c r="E18" s="9">
        <v>1091</v>
      </c>
      <c r="F18" s="17">
        <v>17</v>
      </c>
      <c r="G18" s="9">
        <v>1287</v>
      </c>
      <c r="H18" s="17">
        <v>17</v>
      </c>
      <c r="I18" s="9">
        <v>2151</v>
      </c>
      <c r="J18" s="17">
        <v>17</v>
      </c>
      <c r="K18" s="9">
        <v>3201</v>
      </c>
      <c r="L18" s="17">
        <v>17</v>
      </c>
      <c r="M18" s="9">
        <v>4001</v>
      </c>
      <c r="N18" s="17">
        <v>17</v>
      </c>
      <c r="O18" s="13">
        <v>260</v>
      </c>
      <c r="P18" s="17">
        <v>17</v>
      </c>
      <c r="Q18" s="13">
        <v>520</v>
      </c>
      <c r="R18" s="17">
        <v>17</v>
      </c>
      <c r="S18" s="13"/>
      <c r="T18" s="17">
        <v>17</v>
      </c>
      <c r="U18" s="13"/>
      <c r="V18" s="17">
        <v>17</v>
      </c>
      <c r="W18" s="13">
        <v>580</v>
      </c>
      <c r="X18" s="17">
        <v>17</v>
      </c>
      <c r="Y18" s="13">
        <v>1400</v>
      </c>
      <c r="Z18" s="17">
        <v>17</v>
      </c>
      <c r="AA18" s="13">
        <v>1700</v>
      </c>
      <c r="AB18" s="17">
        <v>17</v>
      </c>
      <c r="AC18" s="13"/>
      <c r="AD18" s="17">
        <v>17</v>
      </c>
    </row>
    <row r="19" spans="1:30" ht="12.75">
      <c r="A19" s="4">
        <v>92</v>
      </c>
      <c r="B19" s="17">
        <v>16</v>
      </c>
      <c r="C19" s="4">
        <v>97</v>
      </c>
      <c r="D19" s="17">
        <v>18</v>
      </c>
      <c r="E19" s="9">
        <v>1110</v>
      </c>
      <c r="F19" s="17">
        <v>17</v>
      </c>
      <c r="G19" s="9">
        <v>1294</v>
      </c>
      <c r="H19" s="17">
        <v>17</v>
      </c>
      <c r="I19" s="9">
        <v>2200</v>
      </c>
      <c r="J19" s="17">
        <v>17</v>
      </c>
      <c r="K19" s="9">
        <v>3270</v>
      </c>
      <c r="L19" s="17">
        <v>17</v>
      </c>
      <c r="M19" s="9">
        <v>4080</v>
      </c>
      <c r="N19" s="17">
        <v>17</v>
      </c>
      <c r="O19" s="13">
        <v>280</v>
      </c>
      <c r="P19" s="17">
        <v>18</v>
      </c>
      <c r="Q19" s="13">
        <v>540</v>
      </c>
      <c r="R19" s="17">
        <v>18</v>
      </c>
      <c r="S19" s="13">
        <v>100</v>
      </c>
      <c r="T19" s="17">
        <v>18</v>
      </c>
      <c r="U19" s="13"/>
      <c r="V19" s="17">
        <v>18</v>
      </c>
      <c r="W19" s="13">
        <v>620</v>
      </c>
      <c r="X19" s="17">
        <v>18</v>
      </c>
      <c r="Y19" s="13">
        <v>1600</v>
      </c>
      <c r="Z19" s="17">
        <v>18</v>
      </c>
      <c r="AA19" s="13">
        <v>1800</v>
      </c>
      <c r="AB19" s="17">
        <v>18</v>
      </c>
      <c r="AC19" s="13"/>
      <c r="AD19" s="17">
        <v>18</v>
      </c>
    </row>
    <row r="20" spans="1:30" ht="12.75">
      <c r="A20" s="4">
        <v>93</v>
      </c>
      <c r="B20" s="17">
        <v>16</v>
      </c>
      <c r="C20" s="4">
        <v>98</v>
      </c>
      <c r="D20" s="17">
        <v>17</v>
      </c>
      <c r="E20" s="9">
        <v>1111</v>
      </c>
      <c r="F20" s="17">
        <v>16</v>
      </c>
      <c r="G20" s="9">
        <v>1301</v>
      </c>
      <c r="H20" s="17">
        <v>16</v>
      </c>
      <c r="I20" s="9">
        <v>2201</v>
      </c>
      <c r="J20" s="17">
        <v>16</v>
      </c>
      <c r="K20" s="9">
        <v>3271</v>
      </c>
      <c r="L20" s="17">
        <v>16</v>
      </c>
      <c r="M20" s="9">
        <v>4081</v>
      </c>
      <c r="N20" s="17">
        <v>16</v>
      </c>
      <c r="O20" s="13">
        <v>300</v>
      </c>
      <c r="P20" s="17">
        <v>19</v>
      </c>
      <c r="Q20" s="13">
        <v>560</v>
      </c>
      <c r="R20" s="17">
        <v>19</v>
      </c>
      <c r="S20" s="13"/>
      <c r="T20" s="17">
        <v>19</v>
      </c>
      <c r="U20" s="13"/>
      <c r="V20" s="17">
        <v>19</v>
      </c>
      <c r="W20" s="13">
        <v>660</v>
      </c>
      <c r="X20" s="17">
        <v>19</v>
      </c>
      <c r="Y20" s="13">
        <v>1800</v>
      </c>
      <c r="Z20" s="17">
        <v>19</v>
      </c>
      <c r="AA20" s="13">
        <v>1900</v>
      </c>
      <c r="AB20" s="17">
        <v>19</v>
      </c>
      <c r="AC20" s="13"/>
      <c r="AD20" s="17">
        <v>19</v>
      </c>
    </row>
    <row r="21" spans="1:30" ht="12.75">
      <c r="A21" s="4">
        <v>94</v>
      </c>
      <c r="B21" s="17">
        <v>15</v>
      </c>
      <c r="C21" s="4">
        <v>99</v>
      </c>
      <c r="D21" s="17">
        <v>17</v>
      </c>
      <c r="E21" s="9">
        <v>1130</v>
      </c>
      <c r="F21" s="17">
        <v>16</v>
      </c>
      <c r="G21" s="9">
        <v>1308</v>
      </c>
      <c r="H21" s="17">
        <v>16</v>
      </c>
      <c r="I21" s="9">
        <v>2250</v>
      </c>
      <c r="J21" s="17">
        <v>16</v>
      </c>
      <c r="K21" s="9">
        <v>3340</v>
      </c>
      <c r="L21" s="17">
        <v>16</v>
      </c>
      <c r="M21" s="9">
        <v>4160</v>
      </c>
      <c r="N21" s="17">
        <v>16</v>
      </c>
      <c r="O21" s="13">
        <v>320</v>
      </c>
      <c r="P21" s="17">
        <v>20</v>
      </c>
      <c r="Q21" s="13">
        <v>580</v>
      </c>
      <c r="R21" s="17">
        <v>20</v>
      </c>
      <c r="S21" s="13">
        <v>105</v>
      </c>
      <c r="T21" s="17">
        <v>20</v>
      </c>
      <c r="U21" s="13"/>
      <c r="V21" s="17">
        <v>20</v>
      </c>
      <c r="W21" s="13">
        <v>700</v>
      </c>
      <c r="X21" s="17">
        <v>20</v>
      </c>
      <c r="Y21" s="13">
        <v>2000</v>
      </c>
      <c r="Z21" s="17">
        <v>20</v>
      </c>
      <c r="AA21" s="13">
        <v>2000</v>
      </c>
      <c r="AB21" s="17">
        <v>20</v>
      </c>
      <c r="AC21" s="13"/>
      <c r="AD21" s="17">
        <v>20</v>
      </c>
    </row>
    <row r="22" spans="1:30" ht="12.75">
      <c r="A22" s="4">
        <v>95</v>
      </c>
      <c r="B22" s="17">
        <v>15</v>
      </c>
      <c r="C22" s="4">
        <v>100</v>
      </c>
      <c r="D22" s="17">
        <v>17</v>
      </c>
      <c r="E22" s="9">
        <v>1131</v>
      </c>
      <c r="F22" s="17">
        <v>15</v>
      </c>
      <c r="G22" s="9">
        <v>1315</v>
      </c>
      <c r="H22" s="17">
        <v>15</v>
      </c>
      <c r="I22" s="9">
        <v>2251</v>
      </c>
      <c r="J22" s="17">
        <v>15</v>
      </c>
      <c r="K22" s="9">
        <v>3341</v>
      </c>
      <c r="L22" s="17">
        <v>15</v>
      </c>
      <c r="M22" s="9">
        <v>4161</v>
      </c>
      <c r="N22" s="17">
        <v>15</v>
      </c>
      <c r="O22" s="13">
        <v>340</v>
      </c>
      <c r="P22" s="17">
        <v>21</v>
      </c>
      <c r="Q22" s="13">
        <v>600</v>
      </c>
      <c r="R22" s="17">
        <v>21</v>
      </c>
      <c r="S22" s="13"/>
      <c r="T22" s="17">
        <v>21</v>
      </c>
      <c r="U22" s="13"/>
      <c r="V22" s="17">
        <v>21</v>
      </c>
      <c r="W22" s="13">
        <v>750</v>
      </c>
      <c r="X22" s="17">
        <v>21</v>
      </c>
      <c r="Y22" s="13">
        <v>2300</v>
      </c>
      <c r="Z22" s="17">
        <v>21</v>
      </c>
      <c r="AA22" s="13">
        <v>2100</v>
      </c>
      <c r="AB22" s="17">
        <v>21</v>
      </c>
      <c r="AC22" s="13"/>
      <c r="AD22" s="17">
        <v>21</v>
      </c>
    </row>
    <row r="23" spans="1:30" ht="12.75">
      <c r="A23" s="4">
        <v>96</v>
      </c>
      <c r="B23" s="17">
        <v>15</v>
      </c>
      <c r="C23" s="4">
        <v>101</v>
      </c>
      <c r="D23" s="17">
        <v>17</v>
      </c>
      <c r="E23" s="9">
        <v>1160</v>
      </c>
      <c r="F23" s="17">
        <v>15</v>
      </c>
      <c r="G23" s="9">
        <v>1325</v>
      </c>
      <c r="H23" s="17">
        <v>15</v>
      </c>
      <c r="I23" s="9">
        <v>2300</v>
      </c>
      <c r="J23" s="17">
        <v>15</v>
      </c>
      <c r="K23" s="9">
        <v>3410</v>
      </c>
      <c r="L23" s="17">
        <v>15</v>
      </c>
      <c r="M23" s="9">
        <v>4240</v>
      </c>
      <c r="N23" s="17">
        <v>15</v>
      </c>
      <c r="O23" s="13">
        <v>360</v>
      </c>
      <c r="P23" s="17">
        <v>22</v>
      </c>
      <c r="Q23" s="13">
        <v>620</v>
      </c>
      <c r="R23" s="17">
        <v>22</v>
      </c>
      <c r="S23" s="13">
        <v>110</v>
      </c>
      <c r="T23" s="17">
        <v>22</v>
      </c>
      <c r="U23" s="13"/>
      <c r="V23" s="17">
        <v>22</v>
      </c>
      <c r="W23" s="13">
        <v>800</v>
      </c>
      <c r="X23" s="17">
        <v>22</v>
      </c>
      <c r="Y23" s="13">
        <v>2600</v>
      </c>
      <c r="Z23" s="17">
        <v>22</v>
      </c>
      <c r="AA23" s="13">
        <v>2200</v>
      </c>
      <c r="AB23" s="17">
        <v>22</v>
      </c>
      <c r="AC23" s="13"/>
      <c r="AD23" s="17">
        <v>22</v>
      </c>
    </row>
    <row r="24" spans="1:30" ht="12.75">
      <c r="A24" s="4">
        <v>97</v>
      </c>
      <c r="B24" s="17">
        <v>14</v>
      </c>
      <c r="C24" s="4">
        <v>102</v>
      </c>
      <c r="D24" s="17">
        <v>16</v>
      </c>
      <c r="E24" s="9">
        <v>1161</v>
      </c>
      <c r="F24" s="17">
        <v>14</v>
      </c>
      <c r="G24" s="9">
        <v>1335</v>
      </c>
      <c r="H24" s="17">
        <v>14</v>
      </c>
      <c r="I24" s="9">
        <v>2301</v>
      </c>
      <c r="J24" s="17">
        <v>14</v>
      </c>
      <c r="K24" s="9">
        <v>3411</v>
      </c>
      <c r="L24" s="17">
        <v>14</v>
      </c>
      <c r="M24" s="9">
        <v>4241</v>
      </c>
      <c r="N24" s="17">
        <v>14</v>
      </c>
      <c r="O24" s="13">
        <v>380</v>
      </c>
      <c r="P24" s="17">
        <v>23</v>
      </c>
      <c r="Q24" s="13">
        <v>640</v>
      </c>
      <c r="R24" s="17">
        <v>23</v>
      </c>
      <c r="S24" s="13">
        <v>115</v>
      </c>
      <c r="T24" s="17">
        <v>23</v>
      </c>
      <c r="U24" s="13"/>
      <c r="V24" s="17">
        <v>23</v>
      </c>
      <c r="W24" s="13">
        <v>900</v>
      </c>
      <c r="X24" s="17">
        <v>23</v>
      </c>
      <c r="Y24" s="13">
        <v>2900</v>
      </c>
      <c r="Z24" s="17">
        <v>23</v>
      </c>
      <c r="AA24" s="13">
        <v>2300</v>
      </c>
      <c r="AB24" s="17">
        <v>23</v>
      </c>
      <c r="AC24" s="13"/>
      <c r="AD24" s="17">
        <v>23</v>
      </c>
    </row>
    <row r="25" spans="1:30" ht="12.75">
      <c r="A25" s="4">
        <v>98</v>
      </c>
      <c r="B25" s="17">
        <v>14</v>
      </c>
      <c r="C25" s="4">
        <v>103</v>
      </c>
      <c r="D25" s="17">
        <v>16</v>
      </c>
      <c r="E25" s="9">
        <v>1190</v>
      </c>
      <c r="F25" s="17">
        <v>14</v>
      </c>
      <c r="G25" s="9">
        <v>1345</v>
      </c>
      <c r="H25" s="17">
        <v>14</v>
      </c>
      <c r="I25" s="9">
        <v>2360</v>
      </c>
      <c r="J25" s="17">
        <v>14</v>
      </c>
      <c r="K25" s="9">
        <v>3480</v>
      </c>
      <c r="L25" s="17">
        <v>14</v>
      </c>
      <c r="M25" s="9">
        <v>4320</v>
      </c>
      <c r="N25" s="17">
        <v>14</v>
      </c>
      <c r="O25" s="13">
        <v>400</v>
      </c>
      <c r="P25" s="17">
        <v>24</v>
      </c>
      <c r="Q25" s="13">
        <v>660</v>
      </c>
      <c r="R25" s="17">
        <v>24</v>
      </c>
      <c r="S25" s="13">
        <v>120</v>
      </c>
      <c r="T25" s="17">
        <v>24</v>
      </c>
      <c r="U25" s="13"/>
      <c r="V25" s="17">
        <v>24</v>
      </c>
      <c r="W25" s="13">
        <v>100</v>
      </c>
      <c r="X25" s="17">
        <v>24</v>
      </c>
      <c r="Y25" s="13">
        <v>3200</v>
      </c>
      <c r="Z25" s="17">
        <v>24</v>
      </c>
      <c r="AA25" s="13">
        <v>2400</v>
      </c>
      <c r="AB25" s="17">
        <v>24</v>
      </c>
      <c r="AC25" s="13"/>
      <c r="AD25" s="17">
        <v>24</v>
      </c>
    </row>
    <row r="26" spans="1:30" ht="12.75">
      <c r="A26" s="4">
        <v>99</v>
      </c>
      <c r="B26" s="17">
        <v>14</v>
      </c>
      <c r="C26" s="4">
        <v>104</v>
      </c>
      <c r="D26" s="17">
        <v>16</v>
      </c>
      <c r="E26" s="9">
        <v>1191</v>
      </c>
      <c r="F26" s="17">
        <v>13</v>
      </c>
      <c r="G26" s="9">
        <v>1355</v>
      </c>
      <c r="H26" s="17">
        <v>13</v>
      </c>
      <c r="I26" s="9">
        <v>2361</v>
      </c>
      <c r="J26" s="17">
        <v>13</v>
      </c>
      <c r="K26" s="9">
        <v>3481</v>
      </c>
      <c r="L26" s="17">
        <v>13</v>
      </c>
      <c r="M26" s="9">
        <v>4321</v>
      </c>
      <c r="N26" s="17">
        <v>13</v>
      </c>
      <c r="O26" s="13">
        <v>420</v>
      </c>
      <c r="P26" s="17">
        <v>25</v>
      </c>
      <c r="Q26" s="13">
        <v>680</v>
      </c>
      <c r="R26" s="17">
        <v>25</v>
      </c>
      <c r="S26" s="13">
        <v>125</v>
      </c>
      <c r="T26" s="17">
        <v>25</v>
      </c>
      <c r="U26" s="13"/>
      <c r="V26" s="17">
        <v>25</v>
      </c>
      <c r="W26" s="13">
        <v>110</v>
      </c>
      <c r="X26" s="17">
        <v>25</v>
      </c>
      <c r="Y26" s="13">
        <v>3600</v>
      </c>
      <c r="Z26" s="17">
        <v>25</v>
      </c>
      <c r="AA26" s="13">
        <v>2500</v>
      </c>
      <c r="AB26" s="17">
        <v>25</v>
      </c>
      <c r="AC26" s="13"/>
      <c r="AD26" s="17">
        <v>25</v>
      </c>
    </row>
    <row r="27" spans="1:14" ht="12.75">
      <c r="A27" s="4">
        <v>100</v>
      </c>
      <c r="B27" s="17">
        <v>13</v>
      </c>
      <c r="C27" s="4">
        <v>105</v>
      </c>
      <c r="D27" s="17">
        <v>16</v>
      </c>
      <c r="E27" s="9">
        <v>1210</v>
      </c>
      <c r="F27" s="17">
        <v>13</v>
      </c>
      <c r="G27" s="9">
        <v>1365</v>
      </c>
      <c r="H27" s="17">
        <v>13</v>
      </c>
      <c r="I27" s="9">
        <v>2420</v>
      </c>
      <c r="J27" s="17">
        <v>13</v>
      </c>
      <c r="K27" s="9">
        <v>3550</v>
      </c>
      <c r="L27" s="17">
        <v>13</v>
      </c>
      <c r="M27" s="9">
        <v>4400</v>
      </c>
      <c r="N27" s="17">
        <v>13</v>
      </c>
    </row>
    <row r="28" spans="1:14" ht="12.75">
      <c r="A28" s="4">
        <v>101</v>
      </c>
      <c r="B28" s="17">
        <v>13</v>
      </c>
      <c r="C28" s="4">
        <v>106</v>
      </c>
      <c r="D28" s="17">
        <v>15</v>
      </c>
      <c r="E28" s="9">
        <v>1211</v>
      </c>
      <c r="F28" s="17">
        <v>12</v>
      </c>
      <c r="G28" s="9">
        <v>1375</v>
      </c>
      <c r="H28" s="17">
        <v>12</v>
      </c>
      <c r="I28" s="9">
        <v>2421</v>
      </c>
      <c r="J28" s="17">
        <v>12</v>
      </c>
      <c r="K28" s="9">
        <v>3551</v>
      </c>
      <c r="L28" s="17">
        <v>12</v>
      </c>
      <c r="M28" s="9">
        <v>4401</v>
      </c>
      <c r="N28" s="17">
        <v>12</v>
      </c>
    </row>
    <row r="29" spans="1:14" ht="12.75">
      <c r="A29" s="4">
        <v>102</v>
      </c>
      <c r="B29" s="17">
        <v>13</v>
      </c>
      <c r="C29" s="4">
        <v>107</v>
      </c>
      <c r="D29" s="17">
        <v>14</v>
      </c>
      <c r="E29" s="9">
        <v>1250</v>
      </c>
      <c r="F29" s="17">
        <v>12</v>
      </c>
      <c r="G29" s="9">
        <v>1385</v>
      </c>
      <c r="H29" s="17">
        <v>12</v>
      </c>
      <c r="I29" s="9">
        <v>2480</v>
      </c>
      <c r="J29" s="17">
        <v>12</v>
      </c>
      <c r="K29" s="9">
        <v>4020</v>
      </c>
      <c r="L29" s="17">
        <v>12</v>
      </c>
      <c r="M29" s="9">
        <v>4480</v>
      </c>
      <c r="N29" s="17">
        <v>12</v>
      </c>
    </row>
    <row r="30" spans="1:14" ht="12.75">
      <c r="A30" s="4">
        <v>103</v>
      </c>
      <c r="B30" s="17">
        <v>13</v>
      </c>
      <c r="C30" s="4">
        <v>108</v>
      </c>
      <c r="D30" s="17">
        <v>14</v>
      </c>
      <c r="E30" s="9">
        <v>1351</v>
      </c>
      <c r="F30" s="17">
        <v>11</v>
      </c>
      <c r="G30" s="9">
        <v>1395</v>
      </c>
      <c r="H30" s="17">
        <v>11</v>
      </c>
      <c r="I30" s="9">
        <v>2481</v>
      </c>
      <c r="J30" s="17">
        <v>11</v>
      </c>
      <c r="K30" s="9">
        <v>4021</v>
      </c>
      <c r="L30" s="17">
        <v>11</v>
      </c>
      <c r="M30" s="9">
        <v>4481</v>
      </c>
      <c r="N30" s="17">
        <v>11</v>
      </c>
    </row>
    <row r="31" spans="1:14" ht="12.75">
      <c r="A31" s="4">
        <v>104</v>
      </c>
      <c r="B31" s="17">
        <v>12</v>
      </c>
      <c r="C31" s="4">
        <v>109</v>
      </c>
      <c r="D31" s="17">
        <v>14</v>
      </c>
      <c r="E31" s="9">
        <v>1300</v>
      </c>
      <c r="F31" s="17">
        <v>11</v>
      </c>
      <c r="G31" s="9">
        <v>1405</v>
      </c>
      <c r="H31" s="17">
        <v>11</v>
      </c>
      <c r="I31" s="9">
        <v>2540</v>
      </c>
      <c r="J31" s="17">
        <v>11</v>
      </c>
      <c r="K31" s="9">
        <v>4080</v>
      </c>
      <c r="L31" s="17">
        <v>11</v>
      </c>
      <c r="M31" s="9">
        <v>4560</v>
      </c>
      <c r="N31" s="17">
        <v>11</v>
      </c>
    </row>
    <row r="32" spans="1:14" ht="12.75">
      <c r="A32" s="4">
        <v>105</v>
      </c>
      <c r="B32" s="17">
        <v>12</v>
      </c>
      <c r="C32" s="4">
        <v>110</v>
      </c>
      <c r="D32" s="17">
        <v>14</v>
      </c>
      <c r="E32" s="9">
        <v>1301</v>
      </c>
      <c r="F32" s="17">
        <v>10</v>
      </c>
      <c r="G32" s="9">
        <v>1415</v>
      </c>
      <c r="H32" s="17">
        <v>10</v>
      </c>
      <c r="I32" s="9">
        <v>2541</v>
      </c>
      <c r="J32" s="17">
        <v>10</v>
      </c>
      <c r="K32" s="9">
        <v>4081</v>
      </c>
      <c r="L32" s="17">
        <v>10</v>
      </c>
      <c r="M32" s="9">
        <v>4561</v>
      </c>
      <c r="N32" s="17">
        <v>10</v>
      </c>
    </row>
    <row r="33" spans="1:14" ht="12.75">
      <c r="A33" s="4">
        <v>106</v>
      </c>
      <c r="B33" s="17">
        <v>12</v>
      </c>
      <c r="C33" s="4">
        <v>111</v>
      </c>
      <c r="D33" s="17">
        <v>13</v>
      </c>
      <c r="E33" s="9">
        <v>1350</v>
      </c>
      <c r="F33" s="17">
        <v>10</v>
      </c>
      <c r="G33" s="9">
        <v>1425</v>
      </c>
      <c r="H33" s="17">
        <v>10</v>
      </c>
      <c r="I33" s="9">
        <v>3000</v>
      </c>
      <c r="J33" s="17">
        <v>10</v>
      </c>
      <c r="K33" s="9">
        <v>4160</v>
      </c>
      <c r="L33" s="17">
        <v>10</v>
      </c>
      <c r="M33" s="9">
        <v>5040</v>
      </c>
      <c r="N33" s="17">
        <v>10</v>
      </c>
    </row>
    <row r="34" spans="1:14" ht="12.75">
      <c r="A34" s="4">
        <v>107</v>
      </c>
      <c r="B34" s="17">
        <v>12</v>
      </c>
      <c r="C34" s="4">
        <v>112</v>
      </c>
      <c r="D34" s="17">
        <v>13</v>
      </c>
      <c r="E34" s="9">
        <v>1351</v>
      </c>
      <c r="F34" s="17">
        <v>9</v>
      </c>
      <c r="G34" s="9">
        <v>1399</v>
      </c>
      <c r="H34" s="17">
        <v>9</v>
      </c>
      <c r="I34" s="9">
        <v>3001</v>
      </c>
      <c r="J34" s="17">
        <v>9</v>
      </c>
      <c r="K34" s="9">
        <v>4161</v>
      </c>
      <c r="L34" s="17">
        <v>9</v>
      </c>
      <c r="M34" s="9">
        <v>5041</v>
      </c>
      <c r="N34" s="17">
        <v>9</v>
      </c>
    </row>
    <row r="35" spans="1:14" ht="12.75">
      <c r="A35" s="4">
        <v>108</v>
      </c>
      <c r="B35" s="17">
        <v>11</v>
      </c>
      <c r="C35" s="4">
        <v>113</v>
      </c>
      <c r="D35" s="17">
        <v>13</v>
      </c>
      <c r="E35" s="9">
        <v>1400</v>
      </c>
      <c r="F35" s="17">
        <v>9</v>
      </c>
      <c r="G35" s="9">
        <v>1414</v>
      </c>
      <c r="H35" s="17">
        <v>9</v>
      </c>
      <c r="I35" s="9">
        <v>3060</v>
      </c>
      <c r="J35" s="17">
        <v>9</v>
      </c>
      <c r="K35" s="9">
        <v>4230</v>
      </c>
      <c r="L35" s="17">
        <v>9</v>
      </c>
      <c r="M35" s="9">
        <v>5120</v>
      </c>
      <c r="N35" s="17">
        <v>9</v>
      </c>
    </row>
    <row r="36" spans="1:14" ht="12.75">
      <c r="A36" s="4">
        <v>109</v>
      </c>
      <c r="B36" s="17">
        <v>11</v>
      </c>
      <c r="C36" s="4">
        <v>114</v>
      </c>
      <c r="D36" s="17">
        <v>13</v>
      </c>
      <c r="E36" s="9">
        <v>1401</v>
      </c>
      <c r="F36" s="17">
        <v>8</v>
      </c>
      <c r="G36" s="9">
        <v>1429</v>
      </c>
      <c r="H36" s="17">
        <v>8</v>
      </c>
      <c r="I36" s="9">
        <v>3061</v>
      </c>
      <c r="J36" s="17">
        <v>8</v>
      </c>
      <c r="K36" s="9">
        <v>4231</v>
      </c>
      <c r="L36" s="17">
        <v>8</v>
      </c>
      <c r="M36" s="9">
        <v>5121</v>
      </c>
      <c r="N36" s="17">
        <v>8</v>
      </c>
    </row>
    <row r="37" spans="1:14" ht="12.75">
      <c r="A37" s="4">
        <v>110</v>
      </c>
      <c r="B37" s="17">
        <v>11</v>
      </c>
      <c r="C37" s="4">
        <v>115</v>
      </c>
      <c r="D37" s="17">
        <v>12</v>
      </c>
      <c r="E37" s="9">
        <v>1450</v>
      </c>
      <c r="F37" s="17">
        <v>8</v>
      </c>
      <c r="G37" s="9">
        <v>1444</v>
      </c>
      <c r="H37" s="17">
        <v>8</v>
      </c>
      <c r="I37" s="9">
        <v>3130</v>
      </c>
      <c r="J37" s="17">
        <v>8</v>
      </c>
      <c r="K37" s="9">
        <v>4300</v>
      </c>
      <c r="L37" s="17">
        <v>8</v>
      </c>
      <c r="M37" s="9">
        <v>5200</v>
      </c>
      <c r="N37" s="17">
        <v>8</v>
      </c>
    </row>
    <row r="38" spans="1:14" ht="12.75">
      <c r="A38" s="4">
        <v>111</v>
      </c>
      <c r="B38" s="17">
        <v>11</v>
      </c>
      <c r="C38" s="4">
        <v>116</v>
      </c>
      <c r="D38" s="17">
        <v>12</v>
      </c>
      <c r="E38" s="9">
        <v>1451</v>
      </c>
      <c r="F38" s="17">
        <v>7</v>
      </c>
      <c r="G38" s="9">
        <v>1459</v>
      </c>
      <c r="H38" s="17">
        <v>7</v>
      </c>
      <c r="I38" s="9">
        <v>3131</v>
      </c>
      <c r="J38" s="17">
        <v>7</v>
      </c>
      <c r="K38" s="9">
        <v>4301</v>
      </c>
      <c r="L38" s="17">
        <v>7</v>
      </c>
      <c r="M38" s="9">
        <v>5201</v>
      </c>
      <c r="N38" s="17">
        <v>7</v>
      </c>
    </row>
    <row r="39" spans="1:14" ht="12.75">
      <c r="A39" s="4">
        <v>112</v>
      </c>
      <c r="B39" s="17">
        <v>10</v>
      </c>
      <c r="C39" s="4">
        <v>117</v>
      </c>
      <c r="D39" s="17">
        <v>12</v>
      </c>
      <c r="E39" s="9">
        <v>1500</v>
      </c>
      <c r="F39" s="17">
        <v>7</v>
      </c>
      <c r="G39" s="9">
        <v>1474</v>
      </c>
      <c r="H39" s="17">
        <v>7</v>
      </c>
      <c r="I39" s="9">
        <v>3200</v>
      </c>
      <c r="J39" s="17">
        <v>7</v>
      </c>
      <c r="K39" s="9">
        <v>4400</v>
      </c>
      <c r="L39" s="17">
        <v>7</v>
      </c>
      <c r="M39" s="9">
        <v>5300</v>
      </c>
      <c r="N39" s="17">
        <v>7</v>
      </c>
    </row>
    <row r="40" spans="1:14" ht="12.75">
      <c r="A40" s="4">
        <v>113</v>
      </c>
      <c r="B40" s="17">
        <v>10</v>
      </c>
      <c r="C40" s="4">
        <v>118</v>
      </c>
      <c r="D40" s="17">
        <v>12</v>
      </c>
      <c r="E40" s="9">
        <v>1501</v>
      </c>
      <c r="F40" s="17">
        <v>6</v>
      </c>
      <c r="G40" s="9">
        <v>1489</v>
      </c>
      <c r="H40" s="17">
        <v>6</v>
      </c>
      <c r="I40" s="9">
        <v>3201</v>
      </c>
      <c r="J40" s="17">
        <v>6</v>
      </c>
      <c r="K40" s="9">
        <v>4401</v>
      </c>
      <c r="L40" s="17">
        <v>6</v>
      </c>
      <c r="M40" s="9">
        <v>5301</v>
      </c>
      <c r="N40" s="17">
        <v>6</v>
      </c>
    </row>
    <row r="41" spans="1:14" ht="12.75">
      <c r="A41" s="4">
        <v>114</v>
      </c>
      <c r="B41" s="17">
        <v>10</v>
      </c>
      <c r="C41" s="4">
        <v>119</v>
      </c>
      <c r="D41" s="17">
        <v>11</v>
      </c>
      <c r="E41" s="9">
        <v>1550</v>
      </c>
      <c r="F41" s="17">
        <v>6</v>
      </c>
      <c r="G41" s="9">
        <v>1504</v>
      </c>
      <c r="H41" s="17">
        <v>6</v>
      </c>
      <c r="I41" s="9">
        <v>3280</v>
      </c>
      <c r="J41" s="17">
        <v>6</v>
      </c>
      <c r="K41" s="9">
        <v>4401</v>
      </c>
      <c r="L41" s="17">
        <v>6</v>
      </c>
      <c r="M41" s="9">
        <v>5400</v>
      </c>
      <c r="N41" s="17">
        <v>6</v>
      </c>
    </row>
    <row r="42" spans="1:14" ht="12.75">
      <c r="A42" s="4">
        <v>115</v>
      </c>
      <c r="B42" s="17">
        <v>10</v>
      </c>
      <c r="C42" s="4">
        <v>120</v>
      </c>
      <c r="D42" s="17">
        <v>11</v>
      </c>
      <c r="E42" s="9">
        <v>1551</v>
      </c>
      <c r="F42" s="17">
        <v>5</v>
      </c>
      <c r="G42" s="9">
        <v>1519</v>
      </c>
      <c r="H42" s="17">
        <v>5</v>
      </c>
      <c r="I42" s="9">
        <v>3281</v>
      </c>
      <c r="J42" s="17">
        <v>5</v>
      </c>
      <c r="K42" s="9">
        <v>4500</v>
      </c>
      <c r="L42" s="17">
        <v>5</v>
      </c>
      <c r="M42" s="9">
        <v>5401</v>
      </c>
      <c r="N42" s="17">
        <v>5</v>
      </c>
    </row>
    <row r="43" spans="1:14" ht="12.75">
      <c r="A43" s="4">
        <v>116</v>
      </c>
      <c r="B43" s="17">
        <v>9</v>
      </c>
      <c r="C43" s="4">
        <v>121</v>
      </c>
      <c r="D43" s="17">
        <v>11</v>
      </c>
      <c r="E43" s="9">
        <v>2000</v>
      </c>
      <c r="F43" s="17">
        <v>5</v>
      </c>
      <c r="G43" s="9">
        <v>1534</v>
      </c>
      <c r="H43" s="17">
        <v>5</v>
      </c>
      <c r="I43" s="9">
        <v>3370</v>
      </c>
      <c r="J43" s="17">
        <v>5</v>
      </c>
      <c r="K43" s="9">
        <v>4501</v>
      </c>
      <c r="L43" s="17">
        <v>5</v>
      </c>
      <c r="M43" s="9">
        <v>5560</v>
      </c>
      <c r="N43" s="17">
        <v>5</v>
      </c>
    </row>
    <row r="44" spans="1:14" ht="12.75">
      <c r="A44" s="4">
        <v>117</v>
      </c>
      <c r="B44" s="17">
        <v>9</v>
      </c>
      <c r="C44" s="4">
        <v>122</v>
      </c>
      <c r="D44" s="17">
        <v>11</v>
      </c>
      <c r="E44" s="9">
        <v>2001</v>
      </c>
      <c r="F44" s="17">
        <v>4</v>
      </c>
      <c r="G44" s="9">
        <v>2001</v>
      </c>
      <c r="H44" s="17">
        <v>4</v>
      </c>
      <c r="I44" s="9">
        <v>3371</v>
      </c>
      <c r="J44" s="17">
        <v>4</v>
      </c>
      <c r="K44" s="9">
        <v>5000</v>
      </c>
      <c r="L44" s="17">
        <v>4</v>
      </c>
      <c r="M44" s="9">
        <v>5561</v>
      </c>
      <c r="N44" s="17">
        <v>4</v>
      </c>
    </row>
    <row r="45" spans="1:14" ht="12.75">
      <c r="A45" s="4">
        <v>118</v>
      </c>
      <c r="B45" s="17">
        <v>9</v>
      </c>
      <c r="C45" s="4">
        <v>123</v>
      </c>
      <c r="D45" s="17">
        <v>10</v>
      </c>
      <c r="E45" s="9">
        <v>2060</v>
      </c>
      <c r="F45" s="17">
        <v>4</v>
      </c>
      <c r="G45" s="9">
        <v>2060</v>
      </c>
      <c r="H45" s="17">
        <v>4</v>
      </c>
      <c r="I45" s="9">
        <v>3470</v>
      </c>
      <c r="J45" s="17">
        <v>4</v>
      </c>
      <c r="K45" s="9">
        <v>5001</v>
      </c>
      <c r="L45" s="17">
        <v>4</v>
      </c>
      <c r="M45" s="9">
        <v>6050</v>
      </c>
      <c r="N45" s="17">
        <v>4</v>
      </c>
    </row>
    <row r="46" spans="1:14" ht="12.75">
      <c r="A46" s="4">
        <v>119</v>
      </c>
      <c r="B46" s="17">
        <v>9</v>
      </c>
      <c r="C46" s="4">
        <v>124</v>
      </c>
      <c r="D46" s="17">
        <v>10</v>
      </c>
      <c r="E46" s="9">
        <v>2061</v>
      </c>
      <c r="F46" s="17">
        <v>3</v>
      </c>
      <c r="G46" s="9">
        <v>2061</v>
      </c>
      <c r="H46" s="17">
        <v>3</v>
      </c>
      <c r="I46" s="9">
        <v>3471</v>
      </c>
      <c r="J46" s="17">
        <v>3</v>
      </c>
      <c r="K46" s="9">
        <v>5100</v>
      </c>
      <c r="L46" s="17">
        <v>3</v>
      </c>
      <c r="M46" s="9">
        <v>6051</v>
      </c>
      <c r="N46" s="17">
        <v>3</v>
      </c>
    </row>
    <row r="47" spans="1:14" ht="12.75">
      <c r="A47" s="4">
        <v>120</v>
      </c>
      <c r="B47" s="17">
        <v>9</v>
      </c>
      <c r="C47" s="4">
        <v>125</v>
      </c>
      <c r="D47" s="17">
        <v>10</v>
      </c>
      <c r="E47" s="9">
        <v>2130</v>
      </c>
      <c r="F47" s="17">
        <v>3</v>
      </c>
      <c r="G47" s="9">
        <v>2130</v>
      </c>
      <c r="H47" s="17">
        <v>3</v>
      </c>
      <c r="I47" s="9">
        <v>4000</v>
      </c>
      <c r="J47" s="17">
        <v>3</v>
      </c>
      <c r="K47" s="9">
        <v>5101</v>
      </c>
      <c r="L47" s="17">
        <v>3</v>
      </c>
      <c r="M47" s="9">
        <v>6200</v>
      </c>
      <c r="N47" s="17">
        <v>3</v>
      </c>
    </row>
    <row r="48" spans="1:14" ht="12.75">
      <c r="A48" s="4">
        <v>121</v>
      </c>
      <c r="B48" s="17">
        <v>8</v>
      </c>
      <c r="C48" s="4">
        <v>126</v>
      </c>
      <c r="D48" s="17">
        <v>10</v>
      </c>
      <c r="E48" s="9">
        <v>2131</v>
      </c>
      <c r="F48" s="17">
        <v>2</v>
      </c>
      <c r="G48" s="9">
        <v>2131</v>
      </c>
      <c r="H48" s="17">
        <v>2</v>
      </c>
      <c r="I48" s="9">
        <v>4001</v>
      </c>
      <c r="J48" s="17">
        <v>2</v>
      </c>
      <c r="K48" s="9">
        <v>5200</v>
      </c>
      <c r="L48" s="17">
        <v>2</v>
      </c>
      <c r="M48" s="9">
        <v>6201</v>
      </c>
      <c r="N48" s="17">
        <v>2</v>
      </c>
    </row>
    <row r="49" spans="1:14" ht="12.75">
      <c r="A49" s="4">
        <v>122</v>
      </c>
      <c r="B49" s="17">
        <v>8</v>
      </c>
      <c r="C49" s="4">
        <v>127</v>
      </c>
      <c r="D49" s="17">
        <v>10</v>
      </c>
      <c r="E49" s="9">
        <v>2200</v>
      </c>
      <c r="F49" s="17">
        <v>2</v>
      </c>
      <c r="G49" s="9">
        <v>2200</v>
      </c>
      <c r="H49" s="17">
        <v>2</v>
      </c>
      <c r="I49" s="9">
        <v>4150</v>
      </c>
      <c r="J49" s="17">
        <v>2</v>
      </c>
      <c r="K49" s="9">
        <v>5201</v>
      </c>
      <c r="L49" s="17">
        <v>2</v>
      </c>
      <c r="M49" s="9">
        <v>6350</v>
      </c>
      <c r="N49" s="17">
        <v>2</v>
      </c>
    </row>
    <row r="50" spans="1:14" ht="12.75">
      <c r="A50" s="4">
        <v>123</v>
      </c>
      <c r="B50" s="17">
        <v>8</v>
      </c>
      <c r="C50" s="4">
        <v>128</v>
      </c>
      <c r="D50" s="17">
        <v>9</v>
      </c>
      <c r="E50" s="9">
        <v>2201</v>
      </c>
      <c r="F50" s="17">
        <v>1</v>
      </c>
      <c r="G50" s="9">
        <v>2201</v>
      </c>
      <c r="H50" s="17">
        <v>1</v>
      </c>
      <c r="I50" s="9">
        <v>4151</v>
      </c>
      <c r="J50" s="17">
        <v>1</v>
      </c>
      <c r="K50" s="9">
        <v>5300</v>
      </c>
      <c r="L50" s="17">
        <v>1</v>
      </c>
      <c r="M50" s="9">
        <v>6351</v>
      </c>
      <c r="N50" s="17">
        <v>1</v>
      </c>
    </row>
    <row r="51" spans="1:14" ht="12.75">
      <c r="A51" s="4">
        <v>124</v>
      </c>
      <c r="B51" s="17">
        <v>8</v>
      </c>
      <c r="C51" s="4">
        <v>129</v>
      </c>
      <c r="D51" s="17">
        <v>9</v>
      </c>
      <c r="E51" s="9">
        <v>5000</v>
      </c>
      <c r="F51" s="17">
        <v>1</v>
      </c>
      <c r="G51" s="9">
        <v>6000</v>
      </c>
      <c r="H51" s="17">
        <v>1</v>
      </c>
      <c r="I51" s="9">
        <v>9000</v>
      </c>
      <c r="J51" s="17">
        <v>1</v>
      </c>
      <c r="K51" s="9">
        <v>12000</v>
      </c>
      <c r="L51" s="17">
        <v>1</v>
      </c>
      <c r="M51" s="9">
        <v>13000</v>
      </c>
      <c r="N51" s="17">
        <v>1</v>
      </c>
    </row>
    <row r="52" spans="1:14" ht="12.75">
      <c r="A52" s="4">
        <v>125</v>
      </c>
      <c r="B52" s="17">
        <v>8</v>
      </c>
      <c r="C52" s="4">
        <v>130</v>
      </c>
      <c r="D52" s="17">
        <v>9</v>
      </c>
      <c r="E52" s="9"/>
      <c r="F52" s="17"/>
      <c r="G52" s="9"/>
      <c r="H52" s="17"/>
      <c r="I52" s="9"/>
      <c r="J52" s="17"/>
      <c r="K52" s="9"/>
      <c r="L52" s="17"/>
      <c r="M52" s="9"/>
      <c r="N52" s="17"/>
    </row>
    <row r="53" spans="1:14" ht="12.75">
      <c r="A53" s="4">
        <v>126</v>
      </c>
      <c r="B53" s="17">
        <v>7</v>
      </c>
      <c r="C53" s="4">
        <v>131</v>
      </c>
      <c r="D53" s="17">
        <v>9</v>
      </c>
      <c r="E53" s="9"/>
      <c r="F53" s="17"/>
      <c r="G53" s="9"/>
      <c r="H53" s="17"/>
      <c r="I53" s="9"/>
      <c r="J53" s="17"/>
      <c r="K53" s="9"/>
      <c r="L53" s="17"/>
      <c r="M53" s="9"/>
      <c r="N53" s="17"/>
    </row>
    <row r="54" spans="1:14" ht="12.75">
      <c r="A54" s="4">
        <v>127</v>
      </c>
      <c r="B54" s="17">
        <v>7</v>
      </c>
      <c r="C54" s="4">
        <v>132</v>
      </c>
      <c r="D54" s="17">
        <v>9</v>
      </c>
      <c r="E54" s="9"/>
      <c r="F54" s="17"/>
      <c r="G54" s="9"/>
      <c r="H54" s="17"/>
      <c r="I54" s="9"/>
      <c r="J54" s="17"/>
      <c r="K54" s="9"/>
      <c r="L54" s="17"/>
      <c r="M54" s="9"/>
      <c r="N54" s="17"/>
    </row>
    <row r="55" spans="1:14" ht="12.75">
      <c r="A55" s="4">
        <v>128</v>
      </c>
      <c r="B55" s="17">
        <v>7</v>
      </c>
      <c r="C55" s="4">
        <v>133</v>
      </c>
      <c r="D55" s="17">
        <v>8</v>
      </c>
      <c r="E55" s="9"/>
      <c r="F55" s="17"/>
      <c r="G55" s="9"/>
      <c r="H55" s="17"/>
      <c r="I55" s="9"/>
      <c r="J55" s="17"/>
      <c r="K55" s="9"/>
      <c r="L55" s="17"/>
      <c r="M55" s="9"/>
      <c r="N55" s="17"/>
    </row>
    <row r="56" spans="1:14" ht="12.75">
      <c r="A56" s="4">
        <v>129</v>
      </c>
      <c r="B56" s="17">
        <v>7</v>
      </c>
      <c r="C56" s="4">
        <v>134</v>
      </c>
      <c r="D56" s="17">
        <v>8</v>
      </c>
      <c r="E56" s="9"/>
      <c r="F56" s="17"/>
      <c r="G56" s="9"/>
      <c r="H56" s="17"/>
      <c r="I56" s="9"/>
      <c r="J56" s="17"/>
      <c r="K56" s="9"/>
      <c r="L56" s="17"/>
      <c r="M56" s="9"/>
      <c r="N56" s="17"/>
    </row>
    <row r="57" spans="1:14" ht="12.75">
      <c r="A57" s="4">
        <v>130</v>
      </c>
      <c r="B57" s="17">
        <v>7</v>
      </c>
      <c r="C57" s="4">
        <v>135</v>
      </c>
      <c r="D57" s="17">
        <v>8</v>
      </c>
      <c r="E57" s="9"/>
      <c r="F57" s="17"/>
      <c r="G57" s="9"/>
      <c r="H57" s="17"/>
      <c r="I57" s="9"/>
      <c r="J57" s="17"/>
      <c r="K57" s="9"/>
      <c r="L57" s="17"/>
      <c r="M57" s="9"/>
      <c r="N57" s="17"/>
    </row>
    <row r="58" spans="1:14" ht="12.75">
      <c r="A58" s="4">
        <v>131</v>
      </c>
      <c r="B58" s="17">
        <v>6</v>
      </c>
      <c r="C58" s="4">
        <v>136</v>
      </c>
      <c r="D58" s="17">
        <v>8</v>
      </c>
      <c r="E58" s="9"/>
      <c r="F58" s="17"/>
      <c r="G58" s="9"/>
      <c r="H58" s="17"/>
      <c r="I58" s="9"/>
      <c r="J58" s="17"/>
      <c r="K58" s="9"/>
      <c r="L58" s="17"/>
      <c r="M58" s="9"/>
      <c r="N58" s="17"/>
    </row>
    <row r="59" spans="1:14" ht="12.75">
      <c r="A59" s="4">
        <v>132</v>
      </c>
      <c r="B59" s="17">
        <v>6</v>
      </c>
      <c r="C59" s="4">
        <v>137</v>
      </c>
      <c r="D59" s="17">
        <v>8</v>
      </c>
      <c r="E59" s="9"/>
      <c r="F59" s="17"/>
      <c r="G59" s="9"/>
      <c r="H59" s="17"/>
      <c r="I59" s="9"/>
      <c r="J59" s="17"/>
      <c r="K59" s="9"/>
      <c r="L59" s="17"/>
      <c r="M59" s="9"/>
      <c r="N59" s="17"/>
    </row>
    <row r="60" spans="1:14" ht="12.75">
      <c r="A60" s="4">
        <v>133</v>
      </c>
      <c r="B60" s="17">
        <v>6</v>
      </c>
      <c r="C60" s="4">
        <v>138</v>
      </c>
      <c r="D60" s="17">
        <v>7</v>
      </c>
      <c r="E60" s="9"/>
      <c r="F60" s="17"/>
      <c r="G60" s="9"/>
      <c r="H60" s="17"/>
      <c r="I60" s="9"/>
      <c r="J60" s="17"/>
      <c r="K60" s="9"/>
      <c r="L60" s="17"/>
      <c r="M60" s="9"/>
      <c r="N60" s="17"/>
    </row>
    <row r="61" spans="1:14" ht="12.75">
      <c r="A61" s="4">
        <v>134</v>
      </c>
      <c r="B61" s="17">
        <v>6</v>
      </c>
      <c r="C61" s="4">
        <v>139</v>
      </c>
      <c r="D61" s="17">
        <v>7</v>
      </c>
      <c r="E61" s="9"/>
      <c r="F61" s="17"/>
      <c r="G61" s="9"/>
      <c r="H61" s="17"/>
      <c r="I61" s="9"/>
      <c r="J61" s="17"/>
      <c r="K61" s="9"/>
      <c r="L61" s="17"/>
      <c r="M61" s="9"/>
      <c r="N61" s="17"/>
    </row>
    <row r="62" spans="1:14" ht="12.75">
      <c r="A62" s="4">
        <v>135</v>
      </c>
      <c r="B62" s="17">
        <v>6</v>
      </c>
      <c r="C62" s="4">
        <v>140</v>
      </c>
      <c r="D62" s="17">
        <v>7</v>
      </c>
      <c r="E62" s="9"/>
      <c r="F62" s="17"/>
      <c r="G62" s="9"/>
      <c r="H62" s="17"/>
      <c r="I62" s="9"/>
      <c r="J62" s="17"/>
      <c r="K62" s="9"/>
      <c r="L62" s="17"/>
      <c r="M62" s="9"/>
      <c r="N62" s="17"/>
    </row>
    <row r="63" spans="1:14" ht="12.75">
      <c r="A63" s="4">
        <v>136</v>
      </c>
      <c r="B63" s="17">
        <v>5</v>
      </c>
      <c r="C63" s="4">
        <v>141</v>
      </c>
      <c r="D63" s="17">
        <v>7</v>
      </c>
      <c r="E63" s="9"/>
      <c r="F63" s="17"/>
      <c r="G63" s="9"/>
      <c r="H63" s="17"/>
      <c r="I63" s="9"/>
      <c r="J63" s="17"/>
      <c r="K63" s="9"/>
      <c r="L63" s="17"/>
      <c r="M63" s="9"/>
      <c r="N63" s="17"/>
    </row>
    <row r="64" spans="1:14" ht="12.75">
      <c r="A64" s="4">
        <v>137</v>
      </c>
      <c r="B64" s="17">
        <v>5</v>
      </c>
      <c r="C64" s="4">
        <v>142</v>
      </c>
      <c r="D64" s="17">
        <v>7</v>
      </c>
      <c r="E64" s="9"/>
      <c r="F64" s="17"/>
      <c r="G64" s="9"/>
      <c r="H64" s="17"/>
      <c r="I64" s="9"/>
      <c r="J64" s="17"/>
      <c r="K64" s="9"/>
      <c r="L64" s="17"/>
      <c r="M64" s="9"/>
      <c r="N64" s="17"/>
    </row>
    <row r="65" spans="1:14" ht="12.75">
      <c r="A65" s="4">
        <v>138</v>
      </c>
      <c r="B65" s="17">
        <v>5</v>
      </c>
      <c r="C65" s="4">
        <v>143</v>
      </c>
      <c r="D65" s="17">
        <v>6</v>
      </c>
      <c r="E65" s="9"/>
      <c r="F65" s="17"/>
      <c r="G65" s="9"/>
      <c r="H65" s="17"/>
      <c r="I65" s="9"/>
      <c r="J65" s="17"/>
      <c r="K65" s="9"/>
      <c r="L65" s="17"/>
      <c r="M65" s="9"/>
      <c r="N65" s="17"/>
    </row>
    <row r="66" spans="1:14" ht="12.75">
      <c r="A66" s="4">
        <v>139</v>
      </c>
      <c r="B66" s="17">
        <v>5</v>
      </c>
      <c r="C66" s="4">
        <v>144</v>
      </c>
      <c r="D66" s="17">
        <v>6</v>
      </c>
      <c r="E66" s="9"/>
      <c r="F66" s="17"/>
      <c r="G66" s="9"/>
      <c r="H66" s="17"/>
      <c r="I66" s="9"/>
      <c r="J66" s="17"/>
      <c r="K66" s="9"/>
      <c r="L66" s="17"/>
      <c r="M66" s="9"/>
      <c r="N66" s="17"/>
    </row>
    <row r="67" spans="1:14" ht="12.75">
      <c r="A67" s="4">
        <v>140</v>
      </c>
      <c r="B67" s="17">
        <v>5</v>
      </c>
      <c r="C67" s="4">
        <v>145</v>
      </c>
      <c r="D67" s="17">
        <v>6</v>
      </c>
      <c r="E67" s="9"/>
      <c r="F67" s="17"/>
      <c r="G67" s="9"/>
      <c r="H67" s="17"/>
      <c r="I67" s="9"/>
      <c r="J67" s="17"/>
      <c r="K67" s="9"/>
      <c r="L67" s="17"/>
      <c r="M67" s="9"/>
      <c r="N67" s="17"/>
    </row>
    <row r="68" spans="1:14" ht="12.75">
      <c r="A68" s="4">
        <v>141</v>
      </c>
      <c r="B68" s="17">
        <v>5</v>
      </c>
      <c r="C68" s="4">
        <v>146</v>
      </c>
      <c r="D68" s="17">
        <v>6</v>
      </c>
      <c r="E68" s="9"/>
      <c r="F68" s="17"/>
      <c r="G68" s="9"/>
      <c r="H68" s="17"/>
      <c r="I68" s="9"/>
      <c r="J68" s="17"/>
      <c r="K68" s="9"/>
      <c r="L68" s="17"/>
      <c r="M68" s="9"/>
      <c r="N68" s="17"/>
    </row>
    <row r="69" spans="1:14" ht="12.75">
      <c r="A69" s="4">
        <v>142</v>
      </c>
      <c r="B69" s="17">
        <v>4</v>
      </c>
      <c r="C69" s="4">
        <v>147</v>
      </c>
      <c r="D69" s="17">
        <v>6</v>
      </c>
      <c r="E69" s="9"/>
      <c r="F69" s="17"/>
      <c r="G69" s="9"/>
      <c r="H69" s="17"/>
      <c r="I69" s="9"/>
      <c r="J69" s="17"/>
      <c r="K69" s="9"/>
      <c r="L69" s="17"/>
      <c r="M69" s="9"/>
      <c r="N69" s="17"/>
    </row>
    <row r="70" spans="1:14" ht="12.75">
      <c r="A70" s="4">
        <v>143</v>
      </c>
      <c r="B70" s="17">
        <v>4</v>
      </c>
      <c r="C70" s="4">
        <v>148</v>
      </c>
      <c r="D70" s="17">
        <v>5</v>
      </c>
      <c r="E70" s="9"/>
      <c r="F70" s="17"/>
      <c r="G70" s="9"/>
      <c r="H70" s="17"/>
      <c r="I70" s="9"/>
      <c r="J70" s="17"/>
      <c r="K70" s="9"/>
      <c r="L70" s="17"/>
      <c r="M70" s="9"/>
      <c r="N70" s="17"/>
    </row>
    <row r="71" spans="1:14" ht="12.75">
      <c r="A71" s="4">
        <v>144</v>
      </c>
      <c r="B71" s="17">
        <v>4</v>
      </c>
      <c r="C71" s="4">
        <v>149</v>
      </c>
      <c r="D71" s="17">
        <v>5</v>
      </c>
      <c r="E71" s="9"/>
      <c r="F71" s="17"/>
      <c r="G71" s="9"/>
      <c r="H71" s="17"/>
      <c r="I71" s="9"/>
      <c r="J71" s="17"/>
      <c r="K71" s="9"/>
      <c r="L71" s="17"/>
      <c r="M71" s="9"/>
      <c r="N71" s="17"/>
    </row>
    <row r="72" spans="1:14" ht="12.75">
      <c r="A72" s="4">
        <v>145</v>
      </c>
      <c r="B72" s="17">
        <v>4</v>
      </c>
      <c r="C72" s="4">
        <v>150</v>
      </c>
      <c r="D72" s="17">
        <v>5</v>
      </c>
      <c r="E72" s="9"/>
      <c r="F72" s="17"/>
      <c r="G72" s="9"/>
      <c r="H72" s="17"/>
      <c r="I72" s="9"/>
      <c r="J72" s="17"/>
      <c r="K72" s="9"/>
      <c r="L72" s="17"/>
      <c r="M72" s="9"/>
      <c r="N72" s="17"/>
    </row>
    <row r="73" spans="1:14" ht="12.75">
      <c r="A73" s="4">
        <v>146</v>
      </c>
      <c r="B73" s="17">
        <v>4</v>
      </c>
      <c r="C73" s="4">
        <v>151</v>
      </c>
      <c r="D73" s="17">
        <v>5</v>
      </c>
      <c r="E73" s="9"/>
      <c r="F73" s="17"/>
      <c r="G73" s="9"/>
      <c r="H73" s="17"/>
      <c r="I73" s="9"/>
      <c r="J73" s="17"/>
      <c r="K73" s="9"/>
      <c r="L73" s="17"/>
      <c r="M73" s="9"/>
      <c r="N73" s="17"/>
    </row>
    <row r="74" spans="1:14" ht="12.75">
      <c r="A74" s="4">
        <v>147</v>
      </c>
      <c r="B74" s="17">
        <v>4</v>
      </c>
      <c r="C74" s="4">
        <v>152</v>
      </c>
      <c r="D74" s="17">
        <v>5</v>
      </c>
      <c r="E74" s="9"/>
      <c r="F74" s="17"/>
      <c r="G74" s="9"/>
      <c r="H74" s="17"/>
      <c r="I74" s="9"/>
      <c r="J74" s="17"/>
      <c r="K74" s="9"/>
      <c r="L74" s="17"/>
      <c r="M74" s="9"/>
      <c r="N74" s="17"/>
    </row>
    <row r="75" spans="1:14" ht="12.75">
      <c r="A75" s="4">
        <v>148</v>
      </c>
      <c r="B75" s="17">
        <v>3</v>
      </c>
      <c r="C75" s="4">
        <v>153</v>
      </c>
      <c r="D75" s="17">
        <v>4</v>
      </c>
      <c r="E75" s="9"/>
      <c r="F75" s="17"/>
      <c r="G75" s="9"/>
      <c r="H75" s="17"/>
      <c r="I75" s="9"/>
      <c r="J75" s="17"/>
      <c r="K75" s="9"/>
      <c r="L75" s="17"/>
      <c r="M75" s="9"/>
      <c r="N75" s="17"/>
    </row>
    <row r="76" spans="1:14" ht="12.75">
      <c r="A76" s="4">
        <v>149</v>
      </c>
      <c r="B76" s="17">
        <v>3</v>
      </c>
      <c r="C76" s="4">
        <v>154</v>
      </c>
      <c r="D76" s="17">
        <v>4</v>
      </c>
      <c r="E76" s="9"/>
      <c r="F76" s="17"/>
      <c r="G76" s="9"/>
      <c r="H76" s="17"/>
      <c r="I76" s="9"/>
      <c r="J76" s="17"/>
      <c r="K76" s="9"/>
      <c r="L76" s="17"/>
      <c r="M76" s="9"/>
      <c r="N76" s="17"/>
    </row>
    <row r="77" spans="1:14" ht="12.75">
      <c r="A77" s="4">
        <v>150</v>
      </c>
      <c r="B77" s="17">
        <v>3</v>
      </c>
      <c r="C77" s="4">
        <v>155</v>
      </c>
      <c r="D77" s="17">
        <v>4</v>
      </c>
      <c r="E77" s="9"/>
      <c r="F77" s="17"/>
      <c r="G77" s="9"/>
      <c r="H77" s="17"/>
      <c r="I77" s="9"/>
      <c r="J77" s="17"/>
      <c r="K77" s="9"/>
      <c r="L77" s="17"/>
      <c r="M77" s="9"/>
      <c r="N77" s="17"/>
    </row>
    <row r="78" spans="1:14" ht="12.75">
      <c r="A78" s="4">
        <v>151</v>
      </c>
      <c r="B78" s="17">
        <v>3</v>
      </c>
      <c r="C78" s="4">
        <v>156</v>
      </c>
      <c r="D78" s="17">
        <v>4</v>
      </c>
      <c r="E78" s="9"/>
      <c r="F78" s="17"/>
      <c r="G78" s="9"/>
      <c r="H78" s="17"/>
      <c r="I78" s="9"/>
      <c r="J78" s="17"/>
      <c r="K78" s="9"/>
      <c r="L78" s="17"/>
      <c r="M78" s="9"/>
      <c r="N78" s="17"/>
    </row>
    <row r="79" spans="1:14" ht="12.75">
      <c r="A79" s="4">
        <v>152</v>
      </c>
      <c r="B79" s="17">
        <v>3</v>
      </c>
      <c r="C79" s="4">
        <v>157</v>
      </c>
      <c r="D79" s="17">
        <v>4</v>
      </c>
      <c r="E79" s="9"/>
      <c r="F79" s="17"/>
      <c r="G79" s="9"/>
      <c r="H79" s="17"/>
      <c r="I79" s="9"/>
      <c r="J79" s="17"/>
      <c r="K79" s="9"/>
      <c r="L79" s="17"/>
      <c r="M79" s="9"/>
      <c r="N79" s="17"/>
    </row>
    <row r="80" spans="1:14" ht="12.75">
      <c r="A80" s="4">
        <v>153</v>
      </c>
      <c r="B80" s="17">
        <v>3</v>
      </c>
      <c r="C80" s="4">
        <v>158</v>
      </c>
      <c r="D80" s="17">
        <v>4</v>
      </c>
      <c r="E80" s="9"/>
      <c r="F80" s="17"/>
      <c r="G80" s="9"/>
      <c r="H80" s="17"/>
      <c r="I80" s="9"/>
      <c r="J80" s="17"/>
      <c r="K80" s="9"/>
      <c r="L80" s="17"/>
      <c r="M80" s="9"/>
      <c r="N80" s="17"/>
    </row>
    <row r="81" spans="1:14" ht="12.75">
      <c r="A81" s="4">
        <v>154</v>
      </c>
      <c r="B81" s="17">
        <v>2</v>
      </c>
      <c r="C81" s="4">
        <v>159</v>
      </c>
      <c r="D81" s="17">
        <v>4</v>
      </c>
      <c r="E81" s="9"/>
      <c r="F81" s="17"/>
      <c r="G81" s="9"/>
      <c r="H81" s="17"/>
      <c r="I81" s="9"/>
      <c r="J81" s="17"/>
      <c r="K81" s="9"/>
      <c r="L81" s="17"/>
      <c r="M81" s="9"/>
      <c r="N81" s="17"/>
    </row>
    <row r="82" spans="1:14" ht="12.75">
      <c r="A82" s="4">
        <v>155</v>
      </c>
      <c r="B82" s="17">
        <v>2</v>
      </c>
      <c r="C82" s="4">
        <v>160</v>
      </c>
      <c r="D82" s="17">
        <v>3</v>
      </c>
      <c r="E82" s="9"/>
      <c r="F82" s="17"/>
      <c r="G82" s="9"/>
      <c r="H82" s="17"/>
      <c r="I82" s="9"/>
      <c r="J82" s="17"/>
      <c r="K82" s="9"/>
      <c r="L82" s="17"/>
      <c r="M82" s="9"/>
      <c r="N82" s="17"/>
    </row>
    <row r="83" spans="1:14" ht="12.75">
      <c r="A83" s="4">
        <v>156</v>
      </c>
      <c r="B83" s="17">
        <v>2</v>
      </c>
      <c r="C83" s="4">
        <v>161</v>
      </c>
      <c r="D83" s="17">
        <v>3</v>
      </c>
      <c r="E83" s="9"/>
      <c r="F83" s="17"/>
      <c r="G83" s="9"/>
      <c r="H83" s="17"/>
      <c r="I83" s="9"/>
      <c r="J83" s="17"/>
      <c r="K83" s="9"/>
      <c r="L83" s="17"/>
      <c r="M83" s="9"/>
      <c r="N83" s="17"/>
    </row>
    <row r="84" spans="1:14" ht="12.75">
      <c r="A84" s="4">
        <v>157</v>
      </c>
      <c r="B84" s="17">
        <v>2</v>
      </c>
      <c r="C84" s="4">
        <v>162</v>
      </c>
      <c r="D84" s="17">
        <v>3</v>
      </c>
      <c r="E84" s="9"/>
      <c r="F84" s="17"/>
      <c r="G84" s="9"/>
      <c r="H84" s="17"/>
      <c r="I84" s="9"/>
      <c r="J84" s="17"/>
      <c r="K84" s="9"/>
      <c r="L84" s="17"/>
      <c r="M84" s="9"/>
      <c r="N84" s="17"/>
    </row>
    <row r="85" spans="1:14" ht="12.75">
      <c r="A85" s="4">
        <v>158</v>
      </c>
      <c r="B85" s="17">
        <v>2</v>
      </c>
      <c r="C85" s="4">
        <v>163</v>
      </c>
      <c r="D85" s="17">
        <v>3</v>
      </c>
      <c r="E85" s="9"/>
      <c r="F85" s="17"/>
      <c r="G85" s="9"/>
      <c r="H85" s="17"/>
      <c r="I85" s="9"/>
      <c r="J85" s="17"/>
      <c r="K85" s="9"/>
      <c r="L85" s="17"/>
      <c r="M85" s="9"/>
      <c r="N85" s="17"/>
    </row>
    <row r="86" spans="1:14" ht="12.75">
      <c r="A86" s="4">
        <v>159</v>
      </c>
      <c r="B86" s="17">
        <v>2</v>
      </c>
      <c r="C86" s="4">
        <v>164</v>
      </c>
      <c r="D86" s="17">
        <v>3</v>
      </c>
      <c r="E86" s="9"/>
      <c r="F86" s="17"/>
      <c r="G86" s="9"/>
      <c r="H86" s="17"/>
      <c r="I86" s="9"/>
      <c r="J86" s="17"/>
      <c r="K86" s="9"/>
      <c r="L86" s="17"/>
      <c r="M86" s="9"/>
      <c r="N86" s="17"/>
    </row>
    <row r="87" spans="1:14" ht="12.75">
      <c r="A87" s="4">
        <v>160</v>
      </c>
      <c r="B87" s="17">
        <v>2</v>
      </c>
      <c r="C87" s="4">
        <v>165</v>
      </c>
      <c r="D87" s="17">
        <v>3</v>
      </c>
      <c r="E87" s="9"/>
      <c r="F87" s="17"/>
      <c r="G87" s="9"/>
      <c r="H87" s="17"/>
      <c r="I87" s="9"/>
      <c r="J87" s="17"/>
      <c r="K87" s="9"/>
      <c r="L87" s="17"/>
      <c r="M87" s="9"/>
      <c r="N87" s="17"/>
    </row>
    <row r="88" spans="1:14" ht="12.75">
      <c r="A88" s="4">
        <v>161</v>
      </c>
      <c r="B88" s="17">
        <v>1</v>
      </c>
      <c r="C88" s="4">
        <v>166</v>
      </c>
      <c r="D88" s="17">
        <v>3</v>
      </c>
      <c r="E88" s="9"/>
      <c r="F88" s="17"/>
      <c r="G88" s="9"/>
      <c r="H88" s="17"/>
      <c r="I88" s="9"/>
      <c r="J88" s="17"/>
      <c r="K88" s="9"/>
      <c r="L88" s="17"/>
      <c r="M88" s="9"/>
      <c r="N88" s="17"/>
    </row>
    <row r="89" spans="1:14" ht="12.75">
      <c r="A89" s="4">
        <v>162</v>
      </c>
      <c r="B89" s="17">
        <v>1</v>
      </c>
      <c r="C89" s="4">
        <v>167</v>
      </c>
      <c r="D89" s="17">
        <v>2</v>
      </c>
      <c r="E89" s="9"/>
      <c r="F89" s="17"/>
      <c r="G89" s="9"/>
      <c r="H89" s="17"/>
      <c r="I89" s="9"/>
      <c r="J89" s="17"/>
      <c r="K89" s="9"/>
      <c r="L89" s="17"/>
      <c r="M89" s="9"/>
      <c r="N89" s="17"/>
    </row>
    <row r="90" spans="1:14" ht="12.75">
      <c r="A90" s="4">
        <v>163</v>
      </c>
      <c r="B90" s="17">
        <v>1</v>
      </c>
      <c r="C90" s="4">
        <v>168</v>
      </c>
      <c r="D90" s="17">
        <v>2</v>
      </c>
      <c r="E90" s="9"/>
      <c r="F90" s="17"/>
      <c r="G90" s="9"/>
      <c r="H90" s="17"/>
      <c r="I90" s="9"/>
      <c r="J90" s="17"/>
      <c r="K90" s="9"/>
      <c r="L90" s="17"/>
      <c r="M90" s="9"/>
      <c r="N90" s="17"/>
    </row>
    <row r="91" spans="1:14" ht="12.75">
      <c r="A91" s="4">
        <v>164</v>
      </c>
      <c r="B91" s="17">
        <v>1</v>
      </c>
      <c r="C91" s="4">
        <v>169</v>
      </c>
      <c r="D91" s="17">
        <v>2</v>
      </c>
      <c r="E91" s="9"/>
      <c r="F91" s="17"/>
      <c r="G91" s="9"/>
      <c r="H91" s="17"/>
      <c r="I91" s="9"/>
      <c r="J91" s="17"/>
      <c r="K91" s="9"/>
      <c r="L91" s="17"/>
      <c r="M91" s="9"/>
      <c r="N91" s="17"/>
    </row>
    <row r="92" spans="1:14" ht="12.75">
      <c r="A92" s="4">
        <v>165</v>
      </c>
      <c r="B92" s="17">
        <v>1</v>
      </c>
      <c r="C92" s="4">
        <v>170</v>
      </c>
      <c r="D92" s="17">
        <v>2</v>
      </c>
      <c r="E92" s="9"/>
      <c r="F92" s="17"/>
      <c r="G92" s="9"/>
      <c r="H92" s="17"/>
      <c r="I92" s="9"/>
      <c r="J92" s="17"/>
      <c r="K92" s="9"/>
      <c r="L92" s="17"/>
      <c r="M92" s="9"/>
      <c r="N92" s="17"/>
    </row>
    <row r="93" spans="1:14" ht="12.75">
      <c r="A93" s="4">
        <v>166</v>
      </c>
      <c r="B93" s="17">
        <v>1</v>
      </c>
      <c r="C93" s="4">
        <v>171</v>
      </c>
      <c r="D93" s="17">
        <v>2</v>
      </c>
      <c r="E93" s="9"/>
      <c r="F93" s="17"/>
      <c r="G93" s="9"/>
      <c r="H93" s="17"/>
      <c r="I93" s="9"/>
      <c r="J93" s="17"/>
      <c r="K93" s="9"/>
      <c r="L93" s="17"/>
      <c r="M93" s="9"/>
      <c r="N93" s="17"/>
    </row>
    <row r="94" spans="1:14" ht="12.75">
      <c r="A94" s="4">
        <v>167</v>
      </c>
      <c r="B94" s="17">
        <v>1</v>
      </c>
      <c r="C94" s="4">
        <v>172</v>
      </c>
      <c r="D94" s="17">
        <v>2</v>
      </c>
      <c r="E94" s="9"/>
      <c r="F94" s="17"/>
      <c r="G94" s="9"/>
      <c r="H94" s="17"/>
      <c r="I94" s="9"/>
      <c r="J94" s="17"/>
      <c r="K94" s="9"/>
      <c r="L94" s="17"/>
      <c r="M94" s="9"/>
      <c r="N94" s="17"/>
    </row>
    <row r="95" spans="1:14" ht="12.75">
      <c r="A95" s="4">
        <v>168</v>
      </c>
      <c r="B95" s="17">
        <v>1</v>
      </c>
      <c r="C95" s="4">
        <v>173</v>
      </c>
      <c r="D95" s="17">
        <v>2</v>
      </c>
      <c r="E95" s="9"/>
      <c r="F95" s="17"/>
      <c r="G95" s="9"/>
      <c r="H95" s="17"/>
      <c r="I95" s="9"/>
      <c r="J95" s="17"/>
      <c r="K95" s="9"/>
      <c r="L95" s="17"/>
      <c r="M95" s="9"/>
      <c r="N95" s="17"/>
    </row>
    <row r="96" spans="1:14" ht="12.75">
      <c r="A96" s="4">
        <v>169</v>
      </c>
      <c r="B96" s="17">
        <v>1</v>
      </c>
      <c r="C96" s="4">
        <v>174</v>
      </c>
      <c r="D96" s="17">
        <v>1</v>
      </c>
      <c r="E96" s="9"/>
      <c r="F96" s="17"/>
      <c r="G96" s="9"/>
      <c r="H96" s="17"/>
      <c r="I96" s="9"/>
      <c r="J96" s="17"/>
      <c r="K96" s="9"/>
      <c r="L96" s="17"/>
      <c r="M96" s="9"/>
      <c r="N96" s="17"/>
    </row>
    <row r="97" spans="1:14" ht="12.75">
      <c r="A97" s="4">
        <v>170</v>
      </c>
      <c r="B97" s="17">
        <v>1</v>
      </c>
      <c r="C97" s="4">
        <v>175</v>
      </c>
      <c r="D97" s="17">
        <v>1</v>
      </c>
      <c r="E97" s="9"/>
      <c r="F97" s="17"/>
      <c r="G97" s="9"/>
      <c r="H97" s="17"/>
      <c r="I97" s="9"/>
      <c r="J97" s="17"/>
      <c r="K97" s="9"/>
      <c r="L97" s="17"/>
      <c r="M97" s="9"/>
      <c r="N97" s="17"/>
    </row>
    <row r="98" spans="1:14" ht="12.75">
      <c r="A98" s="4">
        <v>171</v>
      </c>
      <c r="B98" s="17">
        <v>1</v>
      </c>
      <c r="C98" s="4">
        <v>176</v>
      </c>
      <c r="D98" s="17">
        <v>1</v>
      </c>
      <c r="E98" s="9"/>
      <c r="F98" s="17"/>
      <c r="G98" s="9"/>
      <c r="H98" s="17"/>
      <c r="I98" s="9"/>
      <c r="J98" s="17"/>
      <c r="K98" s="9"/>
      <c r="L98" s="17"/>
      <c r="M98" s="9"/>
      <c r="N98" s="17"/>
    </row>
    <row r="99" spans="1:14" ht="12.75">
      <c r="A99" s="4">
        <v>172</v>
      </c>
      <c r="B99" s="17">
        <v>1</v>
      </c>
      <c r="C99" s="4">
        <v>177</v>
      </c>
      <c r="D99" s="17">
        <v>1</v>
      </c>
      <c r="E99" s="9"/>
      <c r="F99" s="17"/>
      <c r="G99" s="9"/>
      <c r="H99" s="17"/>
      <c r="I99" s="9"/>
      <c r="J99" s="17"/>
      <c r="K99" s="9"/>
      <c r="L99" s="17"/>
      <c r="M99" s="9"/>
      <c r="N99" s="17"/>
    </row>
    <row r="100" spans="1:14" ht="12.75">
      <c r="A100" s="4">
        <v>173</v>
      </c>
      <c r="B100" s="17">
        <v>1</v>
      </c>
      <c r="C100" s="4">
        <v>178</v>
      </c>
      <c r="D100" s="17">
        <v>1</v>
      </c>
      <c r="E100" s="9"/>
      <c r="F100" s="17"/>
      <c r="G100" s="9"/>
      <c r="H100" s="17"/>
      <c r="I100" s="9"/>
      <c r="J100" s="17"/>
      <c r="K100" s="9"/>
      <c r="L100" s="17"/>
      <c r="M100" s="9"/>
      <c r="N100" s="17"/>
    </row>
    <row r="101" spans="1:14" ht="12.75">
      <c r="A101" s="4">
        <v>174</v>
      </c>
      <c r="B101" s="17">
        <v>1</v>
      </c>
      <c r="C101" s="4">
        <v>179</v>
      </c>
      <c r="D101" s="17">
        <v>1</v>
      </c>
      <c r="E101" s="9"/>
      <c r="F101" s="17"/>
      <c r="G101" s="9"/>
      <c r="H101" s="17"/>
      <c r="I101" s="9"/>
      <c r="J101" s="17"/>
      <c r="K101" s="9"/>
      <c r="L101" s="17"/>
      <c r="M101" s="9"/>
      <c r="N101" s="17"/>
    </row>
    <row r="102" spans="1:14" ht="12.75">
      <c r="A102" s="4">
        <v>174</v>
      </c>
      <c r="B102" s="17">
        <v>1</v>
      </c>
      <c r="C102" s="4">
        <v>180</v>
      </c>
      <c r="D102" s="17">
        <v>1</v>
      </c>
      <c r="E102" s="9"/>
      <c r="F102" s="17"/>
      <c r="G102" s="9"/>
      <c r="H102" s="17"/>
      <c r="I102" s="9"/>
      <c r="J102" s="17"/>
      <c r="K102" s="9"/>
      <c r="L102" s="17"/>
      <c r="M102" s="9"/>
      <c r="N102" s="1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1"/>
  <sheetViews>
    <sheetView zoomScalePageLayoutView="0" workbookViewId="0" topLeftCell="A1">
      <selection activeCell="W4" sqref="W4"/>
    </sheetView>
  </sheetViews>
  <sheetFormatPr defaultColWidth="11.00390625" defaultRowHeight="15.75"/>
  <cols>
    <col min="1" max="1" width="4.625" style="88" bestFit="1" customWidth="1"/>
    <col min="2" max="2" width="4.125" style="89" bestFit="1" customWidth="1"/>
    <col min="3" max="3" width="4.625" style="88" bestFit="1" customWidth="1"/>
    <col min="4" max="4" width="4.125" style="89" bestFit="1" customWidth="1"/>
    <col min="5" max="5" width="6.75390625" style="88" bestFit="1" customWidth="1"/>
    <col min="6" max="6" width="4.125" style="89" bestFit="1" customWidth="1"/>
    <col min="7" max="7" width="5.50390625" style="88" bestFit="1" customWidth="1"/>
    <col min="8" max="8" width="4.125" style="89" bestFit="1" customWidth="1"/>
    <col min="9" max="9" width="5.50390625" style="90" bestFit="1" customWidth="1"/>
    <col min="10" max="10" width="4.125" style="89" bestFit="1" customWidth="1"/>
    <col min="11" max="11" width="5.50390625" style="90" bestFit="1" customWidth="1"/>
    <col min="12" max="12" width="4.125" style="89" bestFit="1" customWidth="1"/>
    <col min="13" max="13" width="6.375" style="90" bestFit="1" customWidth="1"/>
    <col min="14" max="14" width="4.125" style="89" bestFit="1" customWidth="1"/>
    <col min="15" max="15" width="11.125" style="90" bestFit="1" customWidth="1"/>
    <col min="16" max="16" width="4.125" style="89" bestFit="1" customWidth="1"/>
    <col min="17" max="17" width="7.625" style="2" bestFit="1" customWidth="1"/>
    <col min="18" max="18" width="3.875" style="18" bestFit="1" customWidth="1"/>
    <col min="19" max="19" width="7.625" style="2" bestFit="1" customWidth="1"/>
    <col min="20" max="20" width="3.875" style="18" bestFit="1" customWidth="1"/>
    <col min="21" max="21" width="7.625" style="2" bestFit="1" customWidth="1"/>
    <col min="22" max="22" width="3.875" style="18" bestFit="1" customWidth="1"/>
    <col min="23" max="23" width="7.625" style="2" bestFit="1" customWidth="1"/>
    <col min="24" max="24" width="3.875" style="18" bestFit="1" customWidth="1"/>
    <col min="25" max="25" width="7.625" style="2" bestFit="1" customWidth="1"/>
    <col min="26" max="26" width="3.875" style="18" bestFit="1" customWidth="1"/>
    <col min="27" max="27" width="7.625" style="2" bestFit="1" customWidth="1"/>
    <col min="28" max="28" width="3.875" style="18" bestFit="1" customWidth="1"/>
    <col min="29" max="29" width="7.625" style="2" bestFit="1" customWidth="1"/>
    <col min="30" max="30" width="3.875" style="18" bestFit="1" customWidth="1"/>
    <col min="31" max="31" width="7.625" style="2" bestFit="1" customWidth="1"/>
    <col min="32" max="32" width="3.875" style="18" bestFit="1" customWidth="1"/>
    <col min="33" max="16384" width="11.00390625" style="2" customWidth="1"/>
  </cols>
  <sheetData>
    <row r="1" spans="1:32" ht="13.5" thickBot="1">
      <c r="A1" s="52" t="s">
        <v>3</v>
      </c>
      <c r="B1" s="53" t="s">
        <v>16</v>
      </c>
      <c r="C1" s="52" t="s">
        <v>23</v>
      </c>
      <c r="D1" s="53" t="s">
        <v>16</v>
      </c>
      <c r="E1" s="52" t="s">
        <v>29</v>
      </c>
      <c r="F1" s="53" t="s">
        <v>16</v>
      </c>
      <c r="G1" s="52" t="s">
        <v>24</v>
      </c>
      <c r="H1" s="53" t="s">
        <v>16</v>
      </c>
      <c r="I1" s="54" t="s">
        <v>4</v>
      </c>
      <c r="J1" s="53" t="s">
        <v>16</v>
      </c>
      <c r="K1" s="54" t="s">
        <v>6</v>
      </c>
      <c r="L1" s="53" t="s">
        <v>16</v>
      </c>
      <c r="M1" s="54" t="s">
        <v>25</v>
      </c>
      <c r="N1" s="53" t="s">
        <v>16</v>
      </c>
      <c r="O1" s="54" t="s">
        <v>26</v>
      </c>
      <c r="P1" s="53" t="s">
        <v>16</v>
      </c>
      <c r="Q1" s="11" t="s">
        <v>10</v>
      </c>
      <c r="R1" s="15" t="s">
        <v>16</v>
      </c>
      <c r="S1" s="11" t="s">
        <v>19</v>
      </c>
      <c r="T1" s="15" t="s">
        <v>16</v>
      </c>
      <c r="U1" s="11" t="s">
        <v>20</v>
      </c>
      <c r="V1" s="15" t="s">
        <v>16</v>
      </c>
      <c r="W1" s="11" t="s">
        <v>21</v>
      </c>
      <c r="X1" s="15" t="s">
        <v>16</v>
      </c>
      <c r="Y1" s="11" t="s">
        <v>9</v>
      </c>
      <c r="Z1" s="15" t="s">
        <v>16</v>
      </c>
      <c r="AA1" s="11" t="s">
        <v>22</v>
      </c>
      <c r="AB1" s="15" t="s">
        <v>16</v>
      </c>
      <c r="AC1" s="11" t="s">
        <v>27</v>
      </c>
      <c r="AD1" s="15" t="s">
        <v>16</v>
      </c>
      <c r="AE1" s="11" t="s">
        <v>28</v>
      </c>
      <c r="AF1" s="15" t="s">
        <v>16</v>
      </c>
    </row>
    <row r="2" spans="1:32" ht="13.5" thickTop="1">
      <c r="A2" s="55">
        <v>0</v>
      </c>
      <c r="B2" s="56">
        <v>25</v>
      </c>
      <c r="C2" s="57">
        <v>0</v>
      </c>
      <c r="D2" s="56">
        <v>25</v>
      </c>
      <c r="E2" s="57">
        <v>0</v>
      </c>
      <c r="F2" s="56">
        <v>25</v>
      </c>
      <c r="G2" s="58">
        <v>0</v>
      </c>
      <c r="H2" s="56">
        <v>25</v>
      </c>
      <c r="I2" s="59">
        <v>0</v>
      </c>
      <c r="J2" s="56">
        <v>25</v>
      </c>
      <c r="K2" s="60">
        <v>0</v>
      </c>
      <c r="L2" s="56">
        <v>25</v>
      </c>
      <c r="M2" s="60">
        <v>0</v>
      </c>
      <c r="N2" s="56">
        <v>25</v>
      </c>
      <c r="O2" s="61">
        <v>0</v>
      </c>
      <c r="P2" s="56">
        <v>25</v>
      </c>
      <c r="Q2" s="14">
        <v>0</v>
      </c>
      <c r="R2" s="16">
        <v>1</v>
      </c>
      <c r="S2" s="14">
        <v>0</v>
      </c>
      <c r="T2" s="16">
        <v>1</v>
      </c>
      <c r="U2" s="14">
        <v>0</v>
      </c>
      <c r="V2" s="16">
        <v>1</v>
      </c>
      <c r="W2" s="14">
        <v>0</v>
      </c>
      <c r="X2" s="16">
        <v>1</v>
      </c>
      <c r="Y2" s="14">
        <v>0</v>
      </c>
      <c r="Z2" s="16">
        <v>1</v>
      </c>
      <c r="AA2" s="14">
        <v>0</v>
      </c>
      <c r="AB2" s="16">
        <v>1</v>
      </c>
      <c r="AC2" s="14">
        <v>0</v>
      </c>
      <c r="AD2" s="16">
        <v>1</v>
      </c>
      <c r="AE2" s="14">
        <v>0</v>
      </c>
      <c r="AF2" s="16">
        <v>1</v>
      </c>
    </row>
    <row r="3" spans="1:32" ht="12.75">
      <c r="A3" s="62">
        <v>74</v>
      </c>
      <c r="B3" s="63">
        <v>25</v>
      </c>
      <c r="C3" s="64">
        <v>84</v>
      </c>
      <c r="D3" s="63">
        <v>25</v>
      </c>
      <c r="E3" s="64">
        <v>84</v>
      </c>
      <c r="F3" s="63">
        <v>25</v>
      </c>
      <c r="G3" s="65">
        <v>160</v>
      </c>
      <c r="H3" s="63">
        <v>25</v>
      </c>
      <c r="I3" s="66">
        <v>540</v>
      </c>
      <c r="J3" s="63">
        <v>25</v>
      </c>
      <c r="K3" s="67">
        <v>1300</v>
      </c>
      <c r="L3" s="63">
        <v>25</v>
      </c>
      <c r="M3" s="67">
        <v>3150</v>
      </c>
      <c r="N3" s="63">
        <v>25</v>
      </c>
      <c r="O3" s="68">
        <v>5200</v>
      </c>
      <c r="P3" s="63">
        <v>25</v>
      </c>
      <c r="Q3" s="14">
        <v>180</v>
      </c>
      <c r="R3" s="17">
        <v>2</v>
      </c>
      <c r="S3" s="14">
        <v>360</v>
      </c>
      <c r="T3" s="17">
        <v>2</v>
      </c>
      <c r="U3" s="14">
        <v>80</v>
      </c>
      <c r="V3" s="17">
        <v>2</v>
      </c>
      <c r="W3" s="14">
        <v>70</v>
      </c>
      <c r="X3" s="17">
        <v>2</v>
      </c>
      <c r="Y3" s="14">
        <v>300</v>
      </c>
      <c r="Z3" s="17">
        <v>2</v>
      </c>
      <c r="AA3" s="14">
        <v>500</v>
      </c>
      <c r="AB3" s="17">
        <v>2</v>
      </c>
      <c r="AC3" s="14">
        <v>500</v>
      </c>
      <c r="AD3" s="17">
        <v>2</v>
      </c>
      <c r="AE3" s="14">
        <v>400</v>
      </c>
      <c r="AF3" s="17">
        <v>2</v>
      </c>
    </row>
    <row r="4" spans="1:32" ht="12.75">
      <c r="A4" s="69"/>
      <c r="B4" s="63"/>
      <c r="C4" s="57"/>
      <c r="D4" s="63"/>
      <c r="E4" s="57">
        <v>85</v>
      </c>
      <c r="F4" s="63">
        <v>24</v>
      </c>
      <c r="G4" s="58">
        <v>161</v>
      </c>
      <c r="H4" s="63">
        <v>24</v>
      </c>
      <c r="I4" s="70">
        <v>541</v>
      </c>
      <c r="J4" s="63">
        <v>24</v>
      </c>
      <c r="K4" s="60">
        <v>1301</v>
      </c>
      <c r="L4" s="63">
        <v>24</v>
      </c>
      <c r="M4" s="60">
        <v>3151</v>
      </c>
      <c r="N4" s="63">
        <v>24</v>
      </c>
      <c r="O4" s="71">
        <v>5201</v>
      </c>
      <c r="P4" s="63">
        <v>24</v>
      </c>
      <c r="Q4" s="14">
        <v>200</v>
      </c>
      <c r="R4" s="17">
        <v>3</v>
      </c>
      <c r="S4" s="14">
        <v>380</v>
      </c>
      <c r="T4" s="17">
        <v>3</v>
      </c>
      <c r="U4" s="14"/>
      <c r="V4" s="17">
        <v>3</v>
      </c>
      <c r="W4" s="14">
        <v>80</v>
      </c>
      <c r="X4" s="17">
        <v>3</v>
      </c>
      <c r="Y4" s="14">
        <v>320</v>
      </c>
      <c r="Z4" s="17">
        <v>3</v>
      </c>
      <c r="AA4" s="14">
        <v>550</v>
      </c>
      <c r="AB4" s="17">
        <v>3</v>
      </c>
      <c r="AC4" s="14">
        <v>550</v>
      </c>
      <c r="AD4" s="17">
        <v>3</v>
      </c>
      <c r="AE4" s="14">
        <v>450</v>
      </c>
      <c r="AF4" s="17">
        <v>3</v>
      </c>
    </row>
    <row r="5" spans="1:32" ht="12.75">
      <c r="A5" s="62">
        <v>75</v>
      </c>
      <c r="B5" s="63">
        <v>24</v>
      </c>
      <c r="C5" s="64">
        <v>85</v>
      </c>
      <c r="D5" s="63">
        <v>24</v>
      </c>
      <c r="E5" s="64">
        <v>86</v>
      </c>
      <c r="F5" s="63">
        <v>24</v>
      </c>
      <c r="G5" s="65">
        <v>164</v>
      </c>
      <c r="H5" s="63">
        <v>24</v>
      </c>
      <c r="I5" s="66">
        <v>550</v>
      </c>
      <c r="J5" s="63">
        <v>24</v>
      </c>
      <c r="K5" s="67">
        <v>1320</v>
      </c>
      <c r="L5" s="63">
        <v>24</v>
      </c>
      <c r="M5" s="67">
        <v>3200</v>
      </c>
      <c r="N5" s="63">
        <v>24</v>
      </c>
      <c r="O5" s="68">
        <v>5300</v>
      </c>
      <c r="P5" s="63">
        <v>24</v>
      </c>
      <c r="Q5" s="14">
        <v>210</v>
      </c>
      <c r="R5" s="17">
        <v>4</v>
      </c>
      <c r="S5" s="14">
        <v>400</v>
      </c>
      <c r="T5" s="17">
        <v>4</v>
      </c>
      <c r="U5" s="14"/>
      <c r="V5" s="17">
        <v>4</v>
      </c>
      <c r="W5" s="14">
        <v>90</v>
      </c>
      <c r="X5" s="17">
        <v>4</v>
      </c>
      <c r="Y5" s="14">
        <v>340</v>
      </c>
      <c r="Z5" s="17">
        <v>4</v>
      </c>
      <c r="AA5" s="14">
        <v>600</v>
      </c>
      <c r="AB5" s="17">
        <v>4</v>
      </c>
      <c r="AC5" s="14">
        <v>600</v>
      </c>
      <c r="AD5" s="17">
        <v>4</v>
      </c>
      <c r="AE5" s="14">
        <v>500</v>
      </c>
      <c r="AF5" s="17">
        <v>4</v>
      </c>
    </row>
    <row r="6" spans="1:32" ht="12.75">
      <c r="A6" s="62"/>
      <c r="B6" s="63"/>
      <c r="C6" s="64"/>
      <c r="D6" s="63"/>
      <c r="E6" s="64">
        <v>87</v>
      </c>
      <c r="F6" s="63">
        <v>23</v>
      </c>
      <c r="G6" s="65">
        <v>165</v>
      </c>
      <c r="H6" s="63">
        <v>23</v>
      </c>
      <c r="I6" s="66">
        <v>551</v>
      </c>
      <c r="J6" s="63">
        <v>23</v>
      </c>
      <c r="K6" s="67">
        <v>1321</v>
      </c>
      <c r="L6" s="63">
        <v>23</v>
      </c>
      <c r="M6" s="67">
        <v>3201</v>
      </c>
      <c r="N6" s="63">
        <v>23</v>
      </c>
      <c r="O6" s="68">
        <v>5301</v>
      </c>
      <c r="P6" s="63">
        <v>23</v>
      </c>
      <c r="Q6" s="14">
        <v>220</v>
      </c>
      <c r="R6" s="17">
        <v>5</v>
      </c>
      <c r="S6" s="14">
        <v>420</v>
      </c>
      <c r="T6" s="17">
        <v>5</v>
      </c>
      <c r="U6" s="14">
        <v>85</v>
      </c>
      <c r="V6" s="17">
        <v>5</v>
      </c>
      <c r="W6" s="14">
        <v>110</v>
      </c>
      <c r="X6" s="17">
        <v>5</v>
      </c>
      <c r="Y6" s="14">
        <v>360</v>
      </c>
      <c r="Z6" s="17">
        <v>5</v>
      </c>
      <c r="AA6" s="14">
        <v>650</v>
      </c>
      <c r="AB6" s="17">
        <v>5</v>
      </c>
      <c r="AC6" s="14">
        <v>650</v>
      </c>
      <c r="AD6" s="17">
        <v>5</v>
      </c>
      <c r="AE6" s="14">
        <v>550</v>
      </c>
      <c r="AF6" s="17">
        <v>5</v>
      </c>
    </row>
    <row r="7" spans="1:32" ht="12.75">
      <c r="A7" s="62">
        <v>76</v>
      </c>
      <c r="B7" s="63">
        <v>23</v>
      </c>
      <c r="C7" s="64">
        <v>86</v>
      </c>
      <c r="D7" s="63">
        <v>23</v>
      </c>
      <c r="E7" s="64">
        <v>89</v>
      </c>
      <c r="F7" s="63">
        <v>23</v>
      </c>
      <c r="G7" s="65">
        <v>168</v>
      </c>
      <c r="H7" s="63">
        <v>23</v>
      </c>
      <c r="I7" s="66">
        <v>560</v>
      </c>
      <c r="J7" s="63">
        <v>23</v>
      </c>
      <c r="K7" s="67">
        <v>1340</v>
      </c>
      <c r="L7" s="63">
        <v>23</v>
      </c>
      <c r="M7" s="67">
        <v>3250</v>
      </c>
      <c r="N7" s="63">
        <v>23</v>
      </c>
      <c r="O7" s="68">
        <v>5400</v>
      </c>
      <c r="P7" s="63">
        <v>23</v>
      </c>
      <c r="Q7" s="14">
        <v>230</v>
      </c>
      <c r="R7" s="17">
        <v>6</v>
      </c>
      <c r="S7" s="14">
        <v>440</v>
      </c>
      <c r="T7" s="17">
        <v>6</v>
      </c>
      <c r="U7" s="14"/>
      <c r="V7" s="17">
        <v>6</v>
      </c>
      <c r="W7" s="14">
        <v>100</v>
      </c>
      <c r="X7" s="17">
        <v>6</v>
      </c>
      <c r="Y7" s="14">
        <v>380</v>
      </c>
      <c r="Z7" s="17">
        <v>6</v>
      </c>
      <c r="AA7" s="14">
        <v>700</v>
      </c>
      <c r="AB7" s="17">
        <v>6</v>
      </c>
      <c r="AC7" s="14">
        <v>700</v>
      </c>
      <c r="AD7" s="17">
        <v>6</v>
      </c>
      <c r="AE7" s="14">
        <v>600</v>
      </c>
      <c r="AF7" s="17">
        <v>6</v>
      </c>
    </row>
    <row r="8" spans="1:32" ht="12.75">
      <c r="A8" s="62"/>
      <c r="B8" s="63"/>
      <c r="C8" s="64"/>
      <c r="D8" s="63"/>
      <c r="E8" s="64">
        <v>90</v>
      </c>
      <c r="F8" s="63">
        <v>22</v>
      </c>
      <c r="G8" s="65">
        <v>169</v>
      </c>
      <c r="H8" s="63">
        <v>22</v>
      </c>
      <c r="I8" s="66">
        <v>561</v>
      </c>
      <c r="J8" s="63">
        <v>22</v>
      </c>
      <c r="K8" s="67">
        <v>1341</v>
      </c>
      <c r="L8" s="63">
        <v>22</v>
      </c>
      <c r="M8" s="67">
        <v>3251</v>
      </c>
      <c r="N8" s="63">
        <v>22</v>
      </c>
      <c r="O8" s="68">
        <v>5401</v>
      </c>
      <c r="P8" s="63">
        <v>22</v>
      </c>
      <c r="Q8" s="14">
        <v>240</v>
      </c>
      <c r="R8" s="17">
        <v>7</v>
      </c>
      <c r="S8" s="14">
        <v>460</v>
      </c>
      <c r="T8" s="17">
        <v>7</v>
      </c>
      <c r="U8" s="14"/>
      <c r="V8" s="17">
        <v>7</v>
      </c>
      <c r="W8" s="14">
        <v>110</v>
      </c>
      <c r="X8" s="17">
        <v>7</v>
      </c>
      <c r="Y8" s="14">
        <v>400</v>
      </c>
      <c r="Z8" s="17">
        <v>7</v>
      </c>
      <c r="AA8" s="14">
        <v>750</v>
      </c>
      <c r="AB8" s="17">
        <v>7</v>
      </c>
      <c r="AC8" s="14">
        <v>750</v>
      </c>
      <c r="AD8" s="17">
        <v>7</v>
      </c>
      <c r="AE8" s="14">
        <v>650</v>
      </c>
      <c r="AF8" s="17">
        <v>7</v>
      </c>
    </row>
    <row r="9" spans="1:32" ht="12.75">
      <c r="A9" s="62">
        <v>77</v>
      </c>
      <c r="B9" s="63">
        <v>22</v>
      </c>
      <c r="C9" s="64">
        <v>87</v>
      </c>
      <c r="D9" s="63">
        <v>22</v>
      </c>
      <c r="E9" s="64">
        <v>92</v>
      </c>
      <c r="F9" s="63">
        <v>22</v>
      </c>
      <c r="G9" s="65">
        <v>172</v>
      </c>
      <c r="H9" s="63">
        <v>22</v>
      </c>
      <c r="I9" s="66">
        <v>570</v>
      </c>
      <c r="J9" s="63">
        <v>22</v>
      </c>
      <c r="K9" s="67">
        <v>1360</v>
      </c>
      <c r="L9" s="63">
        <v>22</v>
      </c>
      <c r="M9" s="67">
        <v>3300</v>
      </c>
      <c r="N9" s="63">
        <v>22</v>
      </c>
      <c r="O9" s="68">
        <v>5500</v>
      </c>
      <c r="P9" s="63">
        <v>22</v>
      </c>
      <c r="Q9" s="14">
        <v>250</v>
      </c>
      <c r="R9" s="17">
        <v>8</v>
      </c>
      <c r="S9" s="14">
        <v>480</v>
      </c>
      <c r="T9" s="17">
        <v>8</v>
      </c>
      <c r="U9" s="14">
        <v>90</v>
      </c>
      <c r="V9" s="17">
        <v>8</v>
      </c>
      <c r="W9" s="14">
        <v>115</v>
      </c>
      <c r="X9" s="17">
        <v>8</v>
      </c>
      <c r="Y9" s="14">
        <v>420</v>
      </c>
      <c r="Z9" s="17">
        <v>8</v>
      </c>
      <c r="AA9" s="14">
        <v>800</v>
      </c>
      <c r="AB9" s="17">
        <v>8</v>
      </c>
      <c r="AC9" s="14">
        <v>800</v>
      </c>
      <c r="AD9" s="17">
        <v>8</v>
      </c>
      <c r="AE9" s="14">
        <v>700</v>
      </c>
      <c r="AF9" s="17">
        <v>8</v>
      </c>
    </row>
    <row r="10" spans="1:32" ht="12.75">
      <c r="A10" s="62"/>
      <c r="B10" s="63"/>
      <c r="C10" s="64"/>
      <c r="D10" s="63"/>
      <c r="E10" s="64">
        <v>93</v>
      </c>
      <c r="F10" s="63">
        <v>21</v>
      </c>
      <c r="G10" s="65">
        <v>173</v>
      </c>
      <c r="H10" s="63">
        <v>21</v>
      </c>
      <c r="I10" s="66">
        <v>571</v>
      </c>
      <c r="J10" s="63">
        <v>21</v>
      </c>
      <c r="K10" s="67">
        <v>1361</v>
      </c>
      <c r="L10" s="63">
        <v>21</v>
      </c>
      <c r="M10" s="67">
        <v>3301</v>
      </c>
      <c r="N10" s="63">
        <v>21</v>
      </c>
      <c r="O10" s="68">
        <v>5501</v>
      </c>
      <c r="P10" s="63">
        <v>21</v>
      </c>
      <c r="Q10" s="14">
        <v>260</v>
      </c>
      <c r="R10" s="17">
        <v>9</v>
      </c>
      <c r="S10" s="14">
        <v>500</v>
      </c>
      <c r="T10" s="17">
        <v>9</v>
      </c>
      <c r="U10" s="14"/>
      <c r="V10" s="17">
        <v>9</v>
      </c>
      <c r="W10" s="14">
        <v>120</v>
      </c>
      <c r="X10" s="17">
        <v>9</v>
      </c>
      <c r="Y10" s="14">
        <v>440</v>
      </c>
      <c r="Z10" s="17">
        <v>9</v>
      </c>
      <c r="AA10" s="14">
        <v>850</v>
      </c>
      <c r="AB10" s="17">
        <v>9</v>
      </c>
      <c r="AC10" s="14">
        <v>850</v>
      </c>
      <c r="AD10" s="17">
        <v>9</v>
      </c>
      <c r="AE10" s="14">
        <v>750</v>
      </c>
      <c r="AF10" s="17">
        <v>9</v>
      </c>
    </row>
    <row r="11" spans="1:32" ht="12.75">
      <c r="A11" s="62">
        <v>78</v>
      </c>
      <c r="B11" s="63">
        <v>21</v>
      </c>
      <c r="C11" s="64">
        <v>88</v>
      </c>
      <c r="D11" s="63">
        <v>21</v>
      </c>
      <c r="E11" s="64">
        <v>95</v>
      </c>
      <c r="F11" s="63">
        <v>21</v>
      </c>
      <c r="G11" s="65">
        <v>176</v>
      </c>
      <c r="H11" s="63">
        <v>21</v>
      </c>
      <c r="I11" s="66">
        <v>580</v>
      </c>
      <c r="J11" s="63">
        <v>21</v>
      </c>
      <c r="K11" s="67">
        <v>1380</v>
      </c>
      <c r="L11" s="63">
        <v>21</v>
      </c>
      <c r="M11" s="67">
        <v>3350</v>
      </c>
      <c r="N11" s="63">
        <v>21</v>
      </c>
      <c r="O11" s="68">
        <v>6000</v>
      </c>
      <c r="P11" s="63">
        <v>21</v>
      </c>
      <c r="Q11" s="14">
        <v>270</v>
      </c>
      <c r="R11" s="17">
        <v>10</v>
      </c>
      <c r="S11" s="14">
        <v>520</v>
      </c>
      <c r="T11" s="17">
        <v>10</v>
      </c>
      <c r="U11" s="14"/>
      <c r="V11" s="17">
        <v>10</v>
      </c>
      <c r="W11" s="14">
        <v>125</v>
      </c>
      <c r="X11" s="17">
        <v>10</v>
      </c>
      <c r="Y11" s="14">
        <v>460</v>
      </c>
      <c r="Z11" s="17">
        <v>10</v>
      </c>
      <c r="AA11" s="14">
        <v>900</v>
      </c>
      <c r="AB11" s="17">
        <v>10</v>
      </c>
      <c r="AC11" s="14">
        <v>900</v>
      </c>
      <c r="AD11" s="17">
        <v>10</v>
      </c>
      <c r="AE11" s="14">
        <v>800</v>
      </c>
      <c r="AF11" s="17">
        <v>10</v>
      </c>
    </row>
    <row r="12" spans="1:32" ht="12.75">
      <c r="A12" s="62"/>
      <c r="B12" s="63"/>
      <c r="C12" s="64"/>
      <c r="D12" s="63"/>
      <c r="E12" s="64">
        <v>96</v>
      </c>
      <c r="F12" s="63">
        <v>20</v>
      </c>
      <c r="G12" s="65">
        <v>177</v>
      </c>
      <c r="H12" s="63">
        <v>20</v>
      </c>
      <c r="I12" s="66">
        <v>581</v>
      </c>
      <c r="J12" s="63">
        <v>20</v>
      </c>
      <c r="K12" s="67">
        <v>1381</v>
      </c>
      <c r="L12" s="63">
        <v>20</v>
      </c>
      <c r="M12" s="67">
        <v>3351</v>
      </c>
      <c r="N12" s="63">
        <v>20</v>
      </c>
      <c r="O12" s="68">
        <v>6001</v>
      </c>
      <c r="P12" s="63">
        <v>20</v>
      </c>
      <c r="Q12" s="14">
        <v>280</v>
      </c>
      <c r="R12" s="17">
        <v>11</v>
      </c>
      <c r="S12" s="14">
        <v>540</v>
      </c>
      <c r="T12" s="17">
        <v>11</v>
      </c>
      <c r="U12" s="14">
        <v>95</v>
      </c>
      <c r="V12" s="17">
        <v>11</v>
      </c>
      <c r="W12" s="14">
        <v>130</v>
      </c>
      <c r="X12" s="17">
        <v>11</v>
      </c>
      <c r="Y12" s="14">
        <v>480</v>
      </c>
      <c r="Z12" s="17">
        <v>11</v>
      </c>
      <c r="AA12" s="14">
        <v>950</v>
      </c>
      <c r="AB12" s="17">
        <v>11</v>
      </c>
      <c r="AC12" s="14">
        <v>950</v>
      </c>
      <c r="AD12" s="17">
        <v>11</v>
      </c>
      <c r="AE12" s="14">
        <v>850</v>
      </c>
      <c r="AF12" s="17">
        <v>11</v>
      </c>
    </row>
    <row r="13" spans="1:32" ht="12.75">
      <c r="A13" s="62">
        <v>79</v>
      </c>
      <c r="B13" s="63">
        <v>20</v>
      </c>
      <c r="C13" s="64">
        <v>89</v>
      </c>
      <c r="D13" s="63">
        <v>20</v>
      </c>
      <c r="E13" s="64">
        <v>98</v>
      </c>
      <c r="F13" s="63">
        <v>20</v>
      </c>
      <c r="G13" s="65">
        <v>180</v>
      </c>
      <c r="H13" s="63">
        <v>20</v>
      </c>
      <c r="I13" s="66">
        <v>590</v>
      </c>
      <c r="J13" s="63">
        <v>20</v>
      </c>
      <c r="K13" s="67">
        <v>1400</v>
      </c>
      <c r="L13" s="63">
        <v>20</v>
      </c>
      <c r="M13" s="67">
        <v>3400</v>
      </c>
      <c r="N13" s="63">
        <v>20</v>
      </c>
      <c r="O13" s="68">
        <v>6100</v>
      </c>
      <c r="P13" s="63">
        <v>20</v>
      </c>
      <c r="Q13" s="14">
        <v>290</v>
      </c>
      <c r="R13" s="17">
        <v>12</v>
      </c>
      <c r="S13" s="14">
        <v>560</v>
      </c>
      <c r="T13" s="17">
        <v>12</v>
      </c>
      <c r="U13" s="14"/>
      <c r="V13" s="17">
        <v>12</v>
      </c>
      <c r="W13" s="14">
        <v>135</v>
      </c>
      <c r="X13" s="17">
        <v>12</v>
      </c>
      <c r="Y13" s="14">
        <v>500</v>
      </c>
      <c r="Z13" s="17">
        <v>12</v>
      </c>
      <c r="AA13" s="14">
        <v>1000</v>
      </c>
      <c r="AB13" s="17">
        <v>12</v>
      </c>
      <c r="AC13" s="14">
        <v>1000</v>
      </c>
      <c r="AD13" s="17">
        <v>12</v>
      </c>
      <c r="AE13" s="14">
        <v>900</v>
      </c>
      <c r="AF13" s="17">
        <v>12</v>
      </c>
    </row>
    <row r="14" spans="1:32" ht="12.75">
      <c r="A14" s="62"/>
      <c r="B14" s="63"/>
      <c r="C14" s="64"/>
      <c r="D14" s="63"/>
      <c r="E14" s="64">
        <v>99</v>
      </c>
      <c r="F14" s="63">
        <v>19</v>
      </c>
      <c r="G14" s="65">
        <v>181</v>
      </c>
      <c r="H14" s="63">
        <v>19</v>
      </c>
      <c r="I14" s="66">
        <v>591</v>
      </c>
      <c r="J14" s="63">
        <v>19</v>
      </c>
      <c r="K14" s="67">
        <v>1401</v>
      </c>
      <c r="L14" s="63">
        <v>19</v>
      </c>
      <c r="M14" s="67">
        <v>3401</v>
      </c>
      <c r="N14" s="63">
        <v>19</v>
      </c>
      <c r="O14" s="68">
        <v>6101</v>
      </c>
      <c r="P14" s="63">
        <v>19</v>
      </c>
      <c r="Q14" s="14">
        <v>300</v>
      </c>
      <c r="R14" s="17">
        <v>13</v>
      </c>
      <c r="S14" s="14">
        <v>580</v>
      </c>
      <c r="T14" s="17">
        <v>13</v>
      </c>
      <c r="U14" s="14"/>
      <c r="V14" s="17">
        <v>13</v>
      </c>
      <c r="W14" s="14">
        <v>140</v>
      </c>
      <c r="X14" s="17">
        <v>13</v>
      </c>
      <c r="Y14" s="14">
        <v>520</v>
      </c>
      <c r="Z14" s="17">
        <v>13</v>
      </c>
      <c r="AA14" s="14">
        <v>1100</v>
      </c>
      <c r="AB14" s="17">
        <v>13</v>
      </c>
      <c r="AC14" s="14">
        <v>1100</v>
      </c>
      <c r="AD14" s="17">
        <v>13</v>
      </c>
      <c r="AE14" s="14">
        <v>950</v>
      </c>
      <c r="AF14" s="17">
        <v>13</v>
      </c>
    </row>
    <row r="15" spans="1:32" ht="12.75">
      <c r="A15" s="62">
        <v>80</v>
      </c>
      <c r="B15" s="63">
        <v>19</v>
      </c>
      <c r="C15" s="64">
        <v>90</v>
      </c>
      <c r="D15" s="63">
        <v>19</v>
      </c>
      <c r="E15" s="64">
        <v>102</v>
      </c>
      <c r="F15" s="63">
        <v>19</v>
      </c>
      <c r="G15" s="65">
        <v>185</v>
      </c>
      <c r="H15" s="63">
        <v>19</v>
      </c>
      <c r="I15" s="66">
        <v>1000</v>
      </c>
      <c r="J15" s="63">
        <v>19</v>
      </c>
      <c r="K15" s="67">
        <v>1430</v>
      </c>
      <c r="L15" s="63">
        <v>19</v>
      </c>
      <c r="M15" s="67">
        <v>3450</v>
      </c>
      <c r="N15" s="63">
        <v>19</v>
      </c>
      <c r="O15" s="68">
        <v>6200</v>
      </c>
      <c r="P15" s="63">
        <v>19</v>
      </c>
      <c r="Q15" s="14">
        <v>310</v>
      </c>
      <c r="R15" s="17">
        <v>14</v>
      </c>
      <c r="S15" s="14">
        <v>600</v>
      </c>
      <c r="T15" s="17">
        <v>14</v>
      </c>
      <c r="U15" s="14">
        <v>100</v>
      </c>
      <c r="V15" s="17">
        <v>14</v>
      </c>
      <c r="W15" s="14">
        <v>145</v>
      </c>
      <c r="X15" s="17">
        <v>14</v>
      </c>
      <c r="Y15" s="14">
        <v>540</v>
      </c>
      <c r="Z15" s="17">
        <v>14</v>
      </c>
      <c r="AA15" s="14">
        <v>1200</v>
      </c>
      <c r="AB15" s="17">
        <v>14</v>
      </c>
      <c r="AC15" s="14">
        <v>1200</v>
      </c>
      <c r="AD15" s="17">
        <v>14</v>
      </c>
      <c r="AE15" s="14">
        <v>1000</v>
      </c>
      <c r="AF15" s="17">
        <v>14</v>
      </c>
    </row>
    <row r="16" spans="1:32" ht="12.75">
      <c r="A16" s="62"/>
      <c r="B16" s="63"/>
      <c r="C16" s="64">
        <v>91</v>
      </c>
      <c r="D16" s="63">
        <v>18</v>
      </c>
      <c r="E16" s="64">
        <v>103</v>
      </c>
      <c r="F16" s="63">
        <v>18</v>
      </c>
      <c r="G16" s="65">
        <v>186</v>
      </c>
      <c r="H16" s="63">
        <v>18</v>
      </c>
      <c r="I16" s="66">
        <v>1001</v>
      </c>
      <c r="J16" s="63">
        <v>18</v>
      </c>
      <c r="K16" s="67">
        <v>1431</v>
      </c>
      <c r="L16" s="63">
        <v>18</v>
      </c>
      <c r="M16" s="67">
        <v>3451</v>
      </c>
      <c r="N16" s="63">
        <v>18</v>
      </c>
      <c r="O16" s="68">
        <v>6201</v>
      </c>
      <c r="P16" s="63">
        <v>18</v>
      </c>
      <c r="Q16" s="14">
        <v>320</v>
      </c>
      <c r="R16" s="17">
        <v>15</v>
      </c>
      <c r="S16" s="14">
        <v>620</v>
      </c>
      <c r="T16" s="17">
        <v>15</v>
      </c>
      <c r="U16" s="14"/>
      <c r="V16" s="17">
        <v>15</v>
      </c>
      <c r="W16" s="14">
        <v>150</v>
      </c>
      <c r="X16" s="17">
        <v>15</v>
      </c>
      <c r="Y16" s="14">
        <v>560</v>
      </c>
      <c r="Z16" s="17">
        <v>15</v>
      </c>
      <c r="AA16" s="14">
        <v>1300</v>
      </c>
      <c r="AB16" s="17">
        <v>15</v>
      </c>
      <c r="AC16" s="14">
        <v>1300</v>
      </c>
      <c r="AD16" s="17">
        <v>15</v>
      </c>
      <c r="AE16" s="14">
        <v>1100</v>
      </c>
      <c r="AF16" s="17">
        <v>15</v>
      </c>
    </row>
    <row r="17" spans="1:32" ht="12.75">
      <c r="A17" s="62">
        <v>81</v>
      </c>
      <c r="B17" s="63">
        <v>18</v>
      </c>
      <c r="C17" s="64">
        <v>92</v>
      </c>
      <c r="D17" s="63">
        <v>18</v>
      </c>
      <c r="E17" s="64">
        <v>106</v>
      </c>
      <c r="F17" s="63">
        <v>18</v>
      </c>
      <c r="G17" s="65">
        <v>190</v>
      </c>
      <c r="H17" s="63">
        <v>18</v>
      </c>
      <c r="I17" s="66">
        <v>1020</v>
      </c>
      <c r="J17" s="63">
        <v>18</v>
      </c>
      <c r="K17" s="67">
        <v>1460</v>
      </c>
      <c r="L17" s="63">
        <v>18</v>
      </c>
      <c r="M17" s="67">
        <v>3500</v>
      </c>
      <c r="N17" s="63">
        <v>18</v>
      </c>
      <c r="O17" s="68">
        <v>6300</v>
      </c>
      <c r="P17" s="63">
        <v>18</v>
      </c>
      <c r="Q17" s="14">
        <v>330</v>
      </c>
      <c r="R17" s="17">
        <v>16</v>
      </c>
      <c r="S17" s="14">
        <v>640</v>
      </c>
      <c r="T17" s="17">
        <v>16</v>
      </c>
      <c r="U17" s="14">
        <v>105</v>
      </c>
      <c r="V17" s="17">
        <v>16</v>
      </c>
      <c r="W17" s="14">
        <v>155</v>
      </c>
      <c r="X17" s="17">
        <v>16</v>
      </c>
      <c r="Y17" s="14">
        <v>580</v>
      </c>
      <c r="Z17" s="17">
        <v>16</v>
      </c>
      <c r="AA17" s="14">
        <v>1400</v>
      </c>
      <c r="AB17" s="17">
        <v>16</v>
      </c>
      <c r="AC17" s="14">
        <v>1400</v>
      </c>
      <c r="AD17" s="17">
        <v>16</v>
      </c>
      <c r="AE17" s="14">
        <v>1200</v>
      </c>
      <c r="AF17" s="17">
        <v>16</v>
      </c>
    </row>
    <row r="18" spans="1:32" ht="12.75">
      <c r="A18" s="62">
        <v>82</v>
      </c>
      <c r="B18" s="63">
        <v>17</v>
      </c>
      <c r="C18" s="64">
        <v>93</v>
      </c>
      <c r="D18" s="63">
        <v>17</v>
      </c>
      <c r="E18" s="64">
        <v>107</v>
      </c>
      <c r="F18" s="63">
        <v>17</v>
      </c>
      <c r="G18" s="65">
        <v>191</v>
      </c>
      <c r="H18" s="63">
        <v>17</v>
      </c>
      <c r="I18" s="66">
        <v>1021</v>
      </c>
      <c r="J18" s="63">
        <v>17</v>
      </c>
      <c r="K18" s="67">
        <v>1461</v>
      </c>
      <c r="L18" s="63">
        <v>17</v>
      </c>
      <c r="M18" s="67">
        <v>3501</v>
      </c>
      <c r="N18" s="63">
        <v>17</v>
      </c>
      <c r="O18" s="68">
        <v>6301</v>
      </c>
      <c r="P18" s="63">
        <v>17</v>
      </c>
      <c r="Q18" s="14">
        <v>340</v>
      </c>
      <c r="R18" s="17">
        <v>17</v>
      </c>
      <c r="S18" s="14">
        <v>660</v>
      </c>
      <c r="T18" s="17">
        <v>17</v>
      </c>
      <c r="U18" s="14"/>
      <c r="V18" s="17">
        <v>17</v>
      </c>
      <c r="W18" s="14">
        <v>160</v>
      </c>
      <c r="X18" s="17">
        <v>17</v>
      </c>
      <c r="Y18" s="14">
        <v>600</v>
      </c>
      <c r="Z18" s="17">
        <v>17</v>
      </c>
      <c r="AA18" s="14">
        <v>1500</v>
      </c>
      <c r="AB18" s="17">
        <v>17</v>
      </c>
      <c r="AC18" s="14">
        <v>1500</v>
      </c>
      <c r="AD18" s="17">
        <v>17</v>
      </c>
      <c r="AE18" s="14">
        <v>1400</v>
      </c>
      <c r="AF18" s="17">
        <v>17</v>
      </c>
    </row>
    <row r="19" spans="1:32" ht="12.75">
      <c r="A19" s="62">
        <v>83</v>
      </c>
      <c r="B19" s="63">
        <v>17</v>
      </c>
      <c r="C19" s="64">
        <v>94</v>
      </c>
      <c r="D19" s="63">
        <v>17</v>
      </c>
      <c r="E19" s="64">
        <v>110</v>
      </c>
      <c r="F19" s="63">
        <v>17</v>
      </c>
      <c r="G19" s="65">
        <v>195</v>
      </c>
      <c r="H19" s="63">
        <v>17</v>
      </c>
      <c r="I19" s="66">
        <v>1040</v>
      </c>
      <c r="J19" s="63">
        <v>17</v>
      </c>
      <c r="K19" s="67">
        <v>1490</v>
      </c>
      <c r="L19" s="63">
        <v>17</v>
      </c>
      <c r="M19" s="67">
        <v>3550</v>
      </c>
      <c r="N19" s="63">
        <v>17</v>
      </c>
      <c r="O19" s="68">
        <v>6400</v>
      </c>
      <c r="P19" s="63">
        <v>17</v>
      </c>
      <c r="Q19" s="14">
        <v>350</v>
      </c>
      <c r="R19" s="17">
        <v>18</v>
      </c>
      <c r="S19" s="14">
        <v>680</v>
      </c>
      <c r="T19" s="17">
        <v>18</v>
      </c>
      <c r="U19" s="14">
        <v>110</v>
      </c>
      <c r="V19" s="17">
        <v>18</v>
      </c>
      <c r="W19" s="14">
        <v>165</v>
      </c>
      <c r="X19" s="17">
        <v>18</v>
      </c>
      <c r="Y19" s="14">
        <v>620</v>
      </c>
      <c r="Z19" s="17">
        <v>18</v>
      </c>
      <c r="AA19" s="14">
        <v>1600</v>
      </c>
      <c r="AB19" s="17">
        <v>18</v>
      </c>
      <c r="AC19" s="14">
        <v>1600</v>
      </c>
      <c r="AD19" s="17">
        <v>18</v>
      </c>
      <c r="AE19" s="14">
        <v>1600</v>
      </c>
      <c r="AF19" s="17">
        <v>18</v>
      </c>
    </row>
    <row r="20" spans="1:32" ht="12.75">
      <c r="A20" s="62">
        <v>84</v>
      </c>
      <c r="B20" s="63">
        <v>16</v>
      </c>
      <c r="C20" s="64">
        <v>95</v>
      </c>
      <c r="D20" s="63">
        <v>16</v>
      </c>
      <c r="E20" s="64">
        <v>111</v>
      </c>
      <c r="F20" s="63">
        <v>16</v>
      </c>
      <c r="G20" s="65">
        <v>196</v>
      </c>
      <c r="H20" s="63">
        <v>16</v>
      </c>
      <c r="I20" s="66">
        <v>1041</v>
      </c>
      <c r="J20" s="63">
        <v>16</v>
      </c>
      <c r="K20" s="67">
        <v>1491</v>
      </c>
      <c r="L20" s="63">
        <v>16</v>
      </c>
      <c r="M20" s="67">
        <v>3551</v>
      </c>
      <c r="N20" s="63">
        <v>16</v>
      </c>
      <c r="O20" s="68">
        <v>6401</v>
      </c>
      <c r="P20" s="63">
        <v>16</v>
      </c>
      <c r="Q20" s="14">
        <v>360</v>
      </c>
      <c r="R20" s="17">
        <v>19</v>
      </c>
      <c r="S20" s="14">
        <v>700</v>
      </c>
      <c r="T20" s="17">
        <v>19</v>
      </c>
      <c r="U20" s="14"/>
      <c r="V20" s="17">
        <v>19</v>
      </c>
      <c r="W20" s="14">
        <v>170</v>
      </c>
      <c r="X20" s="17">
        <v>19</v>
      </c>
      <c r="Y20" s="14">
        <v>640</v>
      </c>
      <c r="Z20" s="17">
        <v>19</v>
      </c>
      <c r="AA20" s="14">
        <v>1700</v>
      </c>
      <c r="AB20" s="17">
        <v>19</v>
      </c>
      <c r="AC20" s="14">
        <v>1700</v>
      </c>
      <c r="AD20" s="17">
        <v>19</v>
      </c>
      <c r="AE20" s="14">
        <v>1800</v>
      </c>
      <c r="AF20" s="17">
        <v>19</v>
      </c>
    </row>
    <row r="21" spans="1:32" ht="12.75">
      <c r="A21" s="62">
        <v>85</v>
      </c>
      <c r="B21" s="63">
        <v>16</v>
      </c>
      <c r="C21" s="64">
        <v>96</v>
      </c>
      <c r="D21" s="63">
        <v>16</v>
      </c>
      <c r="E21" s="64">
        <v>114</v>
      </c>
      <c r="F21" s="63">
        <v>16</v>
      </c>
      <c r="G21" s="65">
        <v>200</v>
      </c>
      <c r="H21" s="63">
        <v>16</v>
      </c>
      <c r="I21" s="66">
        <v>1060</v>
      </c>
      <c r="J21" s="63">
        <v>16</v>
      </c>
      <c r="K21" s="67">
        <v>1520</v>
      </c>
      <c r="L21" s="63">
        <v>16</v>
      </c>
      <c r="M21" s="67">
        <v>4000</v>
      </c>
      <c r="N21" s="63">
        <v>16</v>
      </c>
      <c r="O21" s="68">
        <v>6500</v>
      </c>
      <c r="P21" s="63">
        <v>16</v>
      </c>
      <c r="Q21" s="14">
        <v>370</v>
      </c>
      <c r="R21" s="17">
        <v>20</v>
      </c>
      <c r="S21" s="14">
        <v>725</v>
      </c>
      <c r="T21" s="17">
        <v>20</v>
      </c>
      <c r="U21" s="14">
        <v>115</v>
      </c>
      <c r="V21" s="17">
        <v>20</v>
      </c>
      <c r="W21" s="14">
        <v>180</v>
      </c>
      <c r="X21" s="17">
        <v>20</v>
      </c>
      <c r="Y21" s="14">
        <v>670</v>
      </c>
      <c r="Z21" s="17">
        <v>20</v>
      </c>
      <c r="AA21" s="14">
        <v>1800</v>
      </c>
      <c r="AB21" s="17">
        <v>20</v>
      </c>
      <c r="AC21" s="14">
        <v>1800</v>
      </c>
      <c r="AD21" s="17">
        <v>20</v>
      </c>
      <c r="AE21" s="14">
        <v>2000</v>
      </c>
      <c r="AF21" s="17">
        <v>20</v>
      </c>
    </row>
    <row r="22" spans="1:32" ht="12.75">
      <c r="A22" s="62">
        <v>86</v>
      </c>
      <c r="B22" s="63">
        <v>15</v>
      </c>
      <c r="C22" s="64">
        <v>97</v>
      </c>
      <c r="D22" s="63">
        <v>15</v>
      </c>
      <c r="E22" s="64">
        <v>115</v>
      </c>
      <c r="F22" s="63">
        <v>15</v>
      </c>
      <c r="G22" s="65">
        <v>201</v>
      </c>
      <c r="H22" s="63">
        <v>15</v>
      </c>
      <c r="I22" s="66">
        <v>1061</v>
      </c>
      <c r="J22" s="63">
        <v>15</v>
      </c>
      <c r="K22" s="67">
        <v>1521</v>
      </c>
      <c r="L22" s="63">
        <v>15</v>
      </c>
      <c r="M22" s="67">
        <v>4001</v>
      </c>
      <c r="N22" s="63">
        <v>15</v>
      </c>
      <c r="O22" s="68">
        <v>6501</v>
      </c>
      <c r="P22" s="63">
        <v>15</v>
      </c>
      <c r="Q22" s="14">
        <v>380</v>
      </c>
      <c r="R22" s="17">
        <v>21</v>
      </c>
      <c r="S22" s="14">
        <v>750</v>
      </c>
      <c r="T22" s="17">
        <v>21</v>
      </c>
      <c r="U22" s="14"/>
      <c r="V22" s="17">
        <v>21</v>
      </c>
      <c r="W22" s="14">
        <v>190</v>
      </c>
      <c r="X22" s="17">
        <v>21</v>
      </c>
      <c r="Y22" s="14">
        <v>700</v>
      </c>
      <c r="Z22" s="17">
        <v>21</v>
      </c>
      <c r="AA22" s="14">
        <v>2000</v>
      </c>
      <c r="AB22" s="17">
        <v>21</v>
      </c>
      <c r="AC22" s="14">
        <v>2000</v>
      </c>
      <c r="AD22" s="17">
        <v>21</v>
      </c>
      <c r="AE22" s="14">
        <v>2200</v>
      </c>
      <c r="AF22" s="17">
        <v>21</v>
      </c>
    </row>
    <row r="23" spans="1:32" ht="12.75">
      <c r="A23" s="62">
        <v>87</v>
      </c>
      <c r="B23" s="63">
        <v>15</v>
      </c>
      <c r="C23" s="64">
        <v>98</v>
      </c>
      <c r="D23" s="63">
        <v>15</v>
      </c>
      <c r="E23" s="64">
        <v>118</v>
      </c>
      <c r="F23" s="63">
        <v>15</v>
      </c>
      <c r="G23" s="65">
        <v>205</v>
      </c>
      <c r="H23" s="63">
        <v>15</v>
      </c>
      <c r="I23" s="66">
        <v>1080</v>
      </c>
      <c r="J23" s="63">
        <v>15</v>
      </c>
      <c r="K23" s="67">
        <v>1550</v>
      </c>
      <c r="L23" s="63">
        <v>15</v>
      </c>
      <c r="M23" s="67">
        <v>4050</v>
      </c>
      <c r="N23" s="63">
        <v>15</v>
      </c>
      <c r="O23" s="68">
        <v>7000</v>
      </c>
      <c r="P23" s="63">
        <v>15</v>
      </c>
      <c r="Q23" s="14">
        <v>390</v>
      </c>
      <c r="R23" s="17">
        <v>22</v>
      </c>
      <c r="S23" s="14">
        <v>775</v>
      </c>
      <c r="T23" s="17">
        <v>22</v>
      </c>
      <c r="U23" s="14">
        <v>120</v>
      </c>
      <c r="V23" s="17">
        <v>22</v>
      </c>
      <c r="W23" s="14">
        <v>200</v>
      </c>
      <c r="X23" s="17">
        <v>22</v>
      </c>
      <c r="Y23" s="14">
        <v>750</v>
      </c>
      <c r="Z23" s="17">
        <v>22</v>
      </c>
      <c r="AA23" s="14">
        <v>2200</v>
      </c>
      <c r="AB23" s="17">
        <v>22</v>
      </c>
      <c r="AC23" s="14">
        <v>2200</v>
      </c>
      <c r="AD23" s="17">
        <v>22</v>
      </c>
      <c r="AE23" s="14">
        <v>2400</v>
      </c>
      <c r="AF23" s="17">
        <v>22</v>
      </c>
    </row>
    <row r="24" spans="1:32" ht="12.75">
      <c r="A24" s="62">
        <v>88</v>
      </c>
      <c r="B24" s="63">
        <v>14</v>
      </c>
      <c r="C24" s="64">
        <v>99</v>
      </c>
      <c r="D24" s="63">
        <v>14</v>
      </c>
      <c r="E24" s="64">
        <v>119</v>
      </c>
      <c r="F24" s="63">
        <v>14</v>
      </c>
      <c r="G24" s="65">
        <v>206</v>
      </c>
      <c r="H24" s="63">
        <v>14</v>
      </c>
      <c r="I24" s="66">
        <v>1081</v>
      </c>
      <c r="J24" s="63">
        <v>14</v>
      </c>
      <c r="K24" s="67">
        <v>1551</v>
      </c>
      <c r="L24" s="63">
        <v>14</v>
      </c>
      <c r="M24" s="67">
        <v>4051</v>
      </c>
      <c r="N24" s="63">
        <v>14</v>
      </c>
      <c r="O24" s="68">
        <v>7001</v>
      </c>
      <c r="P24" s="63">
        <v>14</v>
      </c>
      <c r="Q24" s="14">
        <v>400</v>
      </c>
      <c r="R24" s="17">
        <v>23</v>
      </c>
      <c r="S24" s="14">
        <v>800</v>
      </c>
      <c r="T24" s="17">
        <v>23</v>
      </c>
      <c r="U24" s="14">
        <v>125</v>
      </c>
      <c r="V24" s="17">
        <v>23</v>
      </c>
      <c r="W24" s="14">
        <v>210</v>
      </c>
      <c r="X24" s="17">
        <v>23</v>
      </c>
      <c r="Y24" s="14">
        <v>800</v>
      </c>
      <c r="Z24" s="17">
        <v>23</v>
      </c>
      <c r="AA24" s="14">
        <v>2400</v>
      </c>
      <c r="AB24" s="17">
        <v>23</v>
      </c>
      <c r="AC24" s="14">
        <v>2400</v>
      </c>
      <c r="AD24" s="17">
        <v>23</v>
      </c>
      <c r="AE24" s="14">
        <v>2600</v>
      </c>
      <c r="AF24" s="17">
        <v>23</v>
      </c>
    </row>
    <row r="25" spans="1:32" ht="12.75">
      <c r="A25" s="62">
        <v>89</v>
      </c>
      <c r="B25" s="63">
        <v>14</v>
      </c>
      <c r="C25" s="64">
        <v>100</v>
      </c>
      <c r="D25" s="63">
        <v>14</v>
      </c>
      <c r="E25" s="64">
        <v>122</v>
      </c>
      <c r="F25" s="63">
        <v>14</v>
      </c>
      <c r="G25" s="65">
        <v>210</v>
      </c>
      <c r="H25" s="63">
        <v>14</v>
      </c>
      <c r="I25" s="66">
        <v>1100</v>
      </c>
      <c r="J25" s="63">
        <v>14</v>
      </c>
      <c r="K25" s="67">
        <v>1580</v>
      </c>
      <c r="L25" s="63">
        <v>14</v>
      </c>
      <c r="M25" s="67">
        <v>4100</v>
      </c>
      <c r="N25" s="63">
        <v>14</v>
      </c>
      <c r="O25" s="68">
        <v>7100</v>
      </c>
      <c r="P25" s="63">
        <v>14</v>
      </c>
      <c r="Q25" s="14">
        <v>420</v>
      </c>
      <c r="R25" s="17">
        <v>24</v>
      </c>
      <c r="S25" s="14">
        <v>850</v>
      </c>
      <c r="T25" s="17">
        <v>24</v>
      </c>
      <c r="U25" s="14">
        <v>130</v>
      </c>
      <c r="V25" s="17">
        <v>24</v>
      </c>
      <c r="W25" s="14">
        <v>230</v>
      </c>
      <c r="X25" s="17">
        <v>24</v>
      </c>
      <c r="Y25" s="14">
        <v>850</v>
      </c>
      <c r="Z25" s="17">
        <v>24</v>
      </c>
      <c r="AA25" s="14">
        <v>2700</v>
      </c>
      <c r="AB25" s="17">
        <v>24</v>
      </c>
      <c r="AC25" s="14">
        <v>2600</v>
      </c>
      <c r="AD25" s="17">
        <v>24</v>
      </c>
      <c r="AE25" s="14">
        <v>2700</v>
      </c>
      <c r="AF25" s="17">
        <v>24</v>
      </c>
    </row>
    <row r="26" spans="1:32" ht="12.75">
      <c r="A26" s="62">
        <v>90</v>
      </c>
      <c r="B26" s="63">
        <v>13</v>
      </c>
      <c r="C26" s="64">
        <v>101</v>
      </c>
      <c r="D26" s="63">
        <v>13</v>
      </c>
      <c r="E26" s="64">
        <v>123</v>
      </c>
      <c r="F26" s="63">
        <v>13</v>
      </c>
      <c r="G26" s="65">
        <v>211</v>
      </c>
      <c r="H26" s="63">
        <v>13</v>
      </c>
      <c r="I26" s="66">
        <v>1101</v>
      </c>
      <c r="J26" s="63">
        <v>13</v>
      </c>
      <c r="K26" s="67">
        <v>1581</v>
      </c>
      <c r="L26" s="63">
        <v>13</v>
      </c>
      <c r="M26" s="67">
        <v>4101</v>
      </c>
      <c r="N26" s="63">
        <v>13</v>
      </c>
      <c r="O26" s="68">
        <v>7101</v>
      </c>
      <c r="P26" s="63">
        <v>13</v>
      </c>
      <c r="Q26" s="14">
        <v>440</v>
      </c>
      <c r="R26" s="17">
        <v>25</v>
      </c>
      <c r="S26" s="14">
        <v>950</v>
      </c>
      <c r="T26" s="17">
        <v>25</v>
      </c>
      <c r="U26" s="14">
        <v>135</v>
      </c>
      <c r="V26" s="17">
        <v>25</v>
      </c>
      <c r="W26" s="14">
        <v>250</v>
      </c>
      <c r="X26" s="17">
        <v>25</v>
      </c>
      <c r="Y26" s="14">
        <v>950</v>
      </c>
      <c r="Z26" s="17">
        <v>25</v>
      </c>
      <c r="AA26" s="14">
        <v>3000</v>
      </c>
      <c r="AB26" s="17">
        <v>25</v>
      </c>
      <c r="AC26" s="14">
        <v>2800</v>
      </c>
      <c r="AD26" s="17">
        <v>25</v>
      </c>
      <c r="AE26" s="14">
        <v>2900</v>
      </c>
      <c r="AF26" s="17">
        <v>25</v>
      </c>
    </row>
    <row r="27" spans="1:16" ht="12.75">
      <c r="A27" s="62">
        <v>91</v>
      </c>
      <c r="B27" s="63">
        <v>13</v>
      </c>
      <c r="C27" s="64">
        <v>102</v>
      </c>
      <c r="D27" s="63">
        <v>13</v>
      </c>
      <c r="E27" s="64">
        <v>126</v>
      </c>
      <c r="F27" s="63">
        <v>13</v>
      </c>
      <c r="G27" s="65">
        <v>215</v>
      </c>
      <c r="H27" s="63">
        <v>13</v>
      </c>
      <c r="I27" s="66">
        <v>1120</v>
      </c>
      <c r="J27" s="63">
        <v>13</v>
      </c>
      <c r="K27" s="67">
        <v>2020</v>
      </c>
      <c r="L27" s="63">
        <v>13</v>
      </c>
      <c r="M27" s="67">
        <v>4160</v>
      </c>
      <c r="N27" s="63">
        <v>13</v>
      </c>
      <c r="O27" s="68">
        <v>7200</v>
      </c>
      <c r="P27" s="63">
        <v>13</v>
      </c>
    </row>
    <row r="28" spans="1:16" ht="12.75">
      <c r="A28" s="62">
        <v>92</v>
      </c>
      <c r="B28" s="63">
        <v>12</v>
      </c>
      <c r="C28" s="64">
        <v>103</v>
      </c>
      <c r="D28" s="63">
        <v>12</v>
      </c>
      <c r="E28" s="64">
        <v>127</v>
      </c>
      <c r="F28" s="63">
        <v>12</v>
      </c>
      <c r="G28" s="65">
        <v>216</v>
      </c>
      <c r="H28" s="63">
        <v>12</v>
      </c>
      <c r="I28" s="66">
        <v>1121</v>
      </c>
      <c r="J28" s="63">
        <v>12</v>
      </c>
      <c r="K28" s="67">
        <v>2021</v>
      </c>
      <c r="L28" s="63">
        <v>12</v>
      </c>
      <c r="M28" s="67">
        <v>4161</v>
      </c>
      <c r="N28" s="63">
        <v>12</v>
      </c>
      <c r="O28" s="68">
        <v>7201</v>
      </c>
      <c r="P28" s="63">
        <v>12</v>
      </c>
    </row>
    <row r="29" spans="1:16" ht="12.75">
      <c r="A29" s="62">
        <v>94</v>
      </c>
      <c r="B29" s="63">
        <v>12</v>
      </c>
      <c r="C29" s="64">
        <v>105</v>
      </c>
      <c r="D29" s="63">
        <v>12</v>
      </c>
      <c r="E29" s="64">
        <v>130</v>
      </c>
      <c r="F29" s="63">
        <v>12</v>
      </c>
      <c r="G29" s="65">
        <v>220</v>
      </c>
      <c r="H29" s="63">
        <v>12</v>
      </c>
      <c r="I29" s="66">
        <v>1140</v>
      </c>
      <c r="J29" s="63">
        <v>12</v>
      </c>
      <c r="K29" s="67">
        <v>2060</v>
      </c>
      <c r="L29" s="63">
        <v>12</v>
      </c>
      <c r="M29" s="67">
        <v>4220</v>
      </c>
      <c r="N29" s="63">
        <v>12</v>
      </c>
      <c r="O29" s="68">
        <v>7300</v>
      </c>
      <c r="P29" s="63">
        <v>12</v>
      </c>
    </row>
    <row r="30" spans="1:16" ht="12.75">
      <c r="A30" s="62">
        <v>95</v>
      </c>
      <c r="B30" s="63">
        <v>11</v>
      </c>
      <c r="C30" s="64">
        <v>106</v>
      </c>
      <c r="D30" s="63">
        <v>11</v>
      </c>
      <c r="E30" s="64">
        <v>131</v>
      </c>
      <c r="F30" s="63">
        <v>11</v>
      </c>
      <c r="G30" s="65">
        <v>221</v>
      </c>
      <c r="H30" s="63">
        <v>11</v>
      </c>
      <c r="I30" s="66">
        <v>1141</v>
      </c>
      <c r="J30" s="63">
        <v>11</v>
      </c>
      <c r="K30" s="67">
        <v>2061</v>
      </c>
      <c r="L30" s="63">
        <v>11</v>
      </c>
      <c r="M30" s="67">
        <v>4221</v>
      </c>
      <c r="N30" s="63">
        <v>11</v>
      </c>
      <c r="O30" s="68">
        <v>7301</v>
      </c>
      <c r="P30" s="63">
        <v>11</v>
      </c>
    </row>
    <row r="31" spans="1:16" ht="12.75">
      <c r="A31" s="62">
        <v>97</v>
      </c>
      <c r="B31" s="63">
        <v>11</v>
      </c>
      <c r="C31" s="64">
        <v>108</v>
      </c>
      <c r="D31" s="63">
        <v>11</v>
      </c>
      <c r="E31" s="64">
        <v>134</v>
      </c>
      <c r="F31" s="63">
        <v>11</v>
      </c>
      <c r="G31" s="65">
        <v>225</v>
      </c>
      <c r="H31" s="63">
        <v>11</v>
      </c>
      <c r="I31" s="66">
        <v>1160</v>
      </c>
      <c r="J31" s="63">
        <v>11</v>
      </c>
      <c r="K31" s="67">
        <v>2100</v>
      </c>
      <c r="L31" s="63">
        <v>11</v>
      </c>
      <c r="M31" s="67">
        <v>4300</v>
      </c>
      <c r="N31" s="63">
        <v>11</v>
      </c>
      <c r="O31" s="68">
        <v>7400</v>
      </c>
      <c r="P31" s="63">
        <v>11</v>
      </c>
    </row>
    <row r="32" spans="1:16" ht="12.75">
      <c r="A32" s="62">
        <v>98</v>
      </c>
      <c r="B32" s="63">
        <v>10</v>
      </c>
      <c r="C32" s="64">
        <v>109</v>
      </c>
      <c r="D32" s="63">
        <v>10</v>
      </c>
      <c r="E32" s="64">
        <v>135</v>
      </c>
      <c r="F32" s="63">
        <v>10</v>
      </c>
      <c r="G32" s="65">
        <v>226</v>
      </c>
      <c r="H32" s="63">
        <v>10</v>
      </c>
      <c r="I32" s="66">
        <v>1161</v>
      </c>
      <c r="J32" s="63">
        <v>10</v>
      </c>
      <c r="K32" s="67">
        <v>2101</v>
      </c>
      <c r="L32" s="63">
        <v>10</v>
      </c>
      <c r="M32" s="67">
        <v>4301</v>
      </c>
      <c r="N32" s="63">
        <v>10</v>
      </c>
      <c r="O32" s="68">
        <v>7401</v>
      </c>
      <c r="P32" s="63">
        <v>10</v>
      </c>
    </row>
    <row r="33" spans="1:16" ht="12.75">
      <c r="A33" s="62">
        <v>100</v>
      </c>
      <c r="B33" s="63">
        <v>10</v>
      </c>
      <c r="C33" s="64">
        <v>111</v>
      </c>
      <c r="D33" s="63">
        <v>10</v>
      </c>
      <c r="E33" s="64">
        <v>138</v>
      </c>
      <c r="F33" s="63">
        <v>10</v>
      </c>
      <c r="G33" s="65">
        <v>232</v>
      </c>
      <c r="H33" s="63">
        <v>10</v>
      </c>
      <c r="I33" s="66">
        <v>1180</v>
      </c>
      <c r="J33" s="63">
        <v>10</v>
      </c>
      <c r="K33" s="67">
        <v>2150</v>
      </c>
      <c r="L33" s="63">
        <v>10</v>
      </c>
      <c r="M33" s="72">
        <v>4380</v>
      </c>
      <c r="N33" s="63">
        <v>10</v>
      </c>
      <c r="O33" s="68">
        <v>7500</v>
      </c>
      <c r="P33" s="63">
        <v>10</v>
      </c>
    </row>
    <row r="34" spans="1:16" ht="12.75">
      <c r="A34" s="62">
        <v>101</v>
      </c>
      <c r="B34" s="63">
        <v>9</v>
      </c>
      <c r="C34" s="64">
        <v>112</v>
      </c>
      <c r="D34" s="63">
        <v>9</v>
      </c>
      <c r="E34" s="64">
        <v>139</v>
      </c>
      <c r="F34" s="63">
        <v>9</v>
      </c>
      <c r="G34" s="65">
        <v>233</v>
      </c>
      <c r="H34" s="63">
        <v>9</v>
      </c>
      <c r="I34" s="66">
        <v>1181</v>
      </c>
      <c r="J34" s="63">
        <v>9</v>
      </c>
      <c r="K34" s="67">
        <v>2151</v>
      </c>
      <c r="L34" s="63">
        <v>9</v>
      </c>
      <c r="M34" s="67">
        <v>4381</v>
      </c>
      <c r="N34" s="63">
        <v>9</v>
      </c>
      <c r="O34" s="68">
        <v>7501</v>
      </c>
      <c r="P34" s="63">
        <v>9</v>
      </c>
    </row>
    <row r="35" spans="1:16" ht="12.75">
      <c r="A35" s="62">
        <v>103</v>
      </c>
      <c r="B35" s="63">
        <v>9</v>
      </c>
      <c r="C35" s="64">
        <v>114</v>
      </c>
      <c r="D35" s="63">
        <v>9</v>
      </c>
      <c r="E35" s="64">
        <v>142</v>
      </c>
      <c r="F35" s="63">
        <v>9</v>
      </c>
      <c r="G35" s="65">
        <v>239</v>
      </c>
      <c r="H35" s="63">
        <v>9</v>
      </c>
      <c r="I35" s="66">
        <v>1200</v>
      </c>
      <c r="J35" s="63">
        <v>9</v>
      </c>
      <c r="K35" s="67">
        <v>2200</v>
      </c>
      <c r="L35" s="63">
        <v>9</v>
      </c>
      <c r="M35" s="67">
        <v>4460</v>
      </c>
      <c r="N35" s="63">
        <v>9</v>
      </c>
      <c r="O35" s="68">
        <v>8000</v>
      </c>
      <c r="P35" s="63">
        <v>9</v>
      </c>
    </row>
    <row r="36" spans="1:16" ht="12.75">
      <c r="A36" s="62">
        <v>104</v>
      </c>
      <c r="B36" s="63">
        <v>8</v>
      </c>
      <c r="C36" s="64">
        <v>115</v>
      </c>
      <c r="D36" s="63">
        <v>8</v>
      </c>
      <c r="E36" s="64">
        <v>143</v>
      </c>
      <c r="F36" s="63">
        <v>8</v>
      </c>
      <c r="G36" s="65">
        <v>240</v>
      </c>
      <c r="H36" s="63">
        <v>8</v>
      </c>
      <c r="I36" s="66">
        <v>1201</v>
      </c>
      <c r="J36" s="63">
        <v>8</v>
      </c>
      <c r="K36" s="67">
        <v>2201</v>
      </c>
      <c r="L36" s="63">
        <v>8</v>
      </c>
      <c r="M36" s="67">
        <v>4461</v>
      </c>
      <c r="N36" s="63">
        <v>8</v>
      </c>
      <c r="O36" s="68">
        <v>8001</v>
      </c>
      <c r="P36" s="63">
        <v>8</v>
      </c>
    </row>
    <row r="37" spans="1:16" ht="12.75">
      <c r="A37" s="62">
        <v>106</v>
      </c>
      <c r="B37" s="63">
        <v>8</v>
      </c>
      <c r="C37" s="64">
        <v>118</v>
      </c>
      <c r="D37" s="63">
        <v>8</v>
      </c>
      <c r="E37" s="64">
        <v>146</v>
      </c>
      <c r="F37" s="63">
        <v>8</v>
      </c>
      <c r="G37" s="65">
        <v>246</v>
      </c>
      <c r="H37" s="63">
        <v>8</v>
      </c>
      <c r="I37" s="66">
        <v>1230</v>
      </c>
      <c r="J37" s="63">
        <v>8</v>
      </c>
      <c r="K37" s="67">
        <v>2250</v>
      </c>
      <c r="L37" s="63">
        <v>8</v>
      </c>
      <c r="M37" s="67">
        <v>4540</v>
      </c>
      <c r="N37" s="63">
        <v>8</v>
      </c>
      <c r="O37" s="68">
        <v>8100</v>
      </c>
      <c r="P37" s="63">
        <v>8</v>
      </c>
    </row>
    <row r="38" spans="1:16" ht="12.75">
      <c r="A38" s="62">
        <v>107</v>
      </c>
      <c r="B38" s="63">
        <v>7</v>
      </c>
      <c r="C38" s="64">
        <v>119</v>
      </c>
      <c r="D38" s="63">
        <v>7</v>
      </c>
      <c r="E38" s="64">
        <v>147</v>
      </c>
      <c r="F38" s="63">
        <v>7</v>
      </c>
      <c r="G38" s="65">
        <v>247</v>
      </c>
      <c r="H38" s="63">
        <v>7</v>
      </c>
      <c r="I38" s="66">
        <v>1231</v>
      </c>
      <c r="J38" s="63">
        <v>7</v>
      </c>
      <c r="K38" s="67">
        <v>2251</v>
      </c>
      <c r="L38" s="63">
        <v>7</v>
      </c>
      <c r="M38" s="67">
        <v>4541</v>
      </c>
      <c r="N38" s="63">
        <v>7</v>
      </c>
      <c r="O38" s="68">
        <v>8101</v>
      </c>
      <c r="P38" s="63">
        <v>7</v>
      </c>
    </row>
    <row r="39" spans="1:16" ht="12.75">
      <c r="A39" s="62">
        <v>110</v>
      </c>
      <c r="B39" s="63">
        <v>7</v>
      </c>
      <c r="C39" s="64">
        <v>122</v>
      </c>
      <c r="D39" s="63">
        <v>7</v>
      </c>
      <c r="E39" s="64">
        <v>150</v>
      </c>
      <c r="F39" s="63">
        <v>7</v>
      </c>
      <c r="G39" s="65">
        <v>253</v>
      </c>
      <c r="H39" s="63">
        <v>7</v>
      </c>
      <c r="I39" s="66">
        <v>1260</v>
      </c>
      <c r="J39" s="63">
        <v>7</v>
      </c>
      <c r="K39" s="67">
        <v>2300</v>
      </c>
      <c r="L39" s="63">
        <v>7</v>
      </c>
      <c r="M39" s="67">
        <v>5020</v>
      </c>
      <c r="N39" s="63">
        <v>7</v>
      </c>
      <c r="O39" s="68">
        <v>8200</v>
      </c>
      <c r="P39" s="63">
        <v>7</v>
      </c>
    </row>
    <row r="40" spans="1:16" ht="12.75">
      <c r="A40" s="62">
        <v>111</v>
      </c>
      <c r="B40" s="63">
        <v>6</v>
      </c>
      <c r="C40" s="64">
        <v>123</v>
      </c>
      <c r="D40" s="63">
        <v>6</v>
      </c>
      <c r="E40" s="64">
        <v>151</v>
      </c>
      <c r="F40" s="63">
        <v>6</v>
      </c>
      <c r="G40" s="65">
        <v>254</v>
      </c>
      <c r="H40" s="63">
        <v>6</v>
      </c>
      <c r="I40" s="66">
        <v>1261</v>
      </c>
      <c r="J40" s="63">
        <v>6</v>
      </c>
      <c r="K40" s="67">
        <v>2301</v>
      </c>
      <c r="L40" s="63">
        <v>6</v>
      </c>
      <c r="M40" s="67">
        <v>5021</v>
      </c>
      <c r="N40" s="63">
        <v>6</v>
      </c>
      <c r="O40" s="68">
        <v>8201</v>
      </c>
      <c r="P40" s="63">
        <v>6</v>
      </c>
    </row>
    <row r="41" spans="1:16" ht="12.75">
      <c r="A41" s="62">
        <v>112</v>
      </c>
      <c r="B41" s="63">
        <v>6</v>
      </c>
      <c r="C41" s="64">
        <v>126</v>
      </c>
      <c r="D41" s="63">
        <v>6</v>
      </c>
      <c r="E41" s="64">
        <v>154</v>
      </c>
      <c r="F41" s="63">
        <v>6</v>
      </c>
      <c r="G41" s="65">
        <v>260</v>
      </c>
      <c r="H41" s="63">
        <v>6</v>
      </c>
      <c r="I41" s="66">
        <v>1290</v>
      </c>
      <c r="J41" s="63">
        <v>6</v>
      </c>
      <c r="K41" s="67">
        <v>2350</v>
      </c>
      <c r="L41" s="63">
        <v>6</v>
      </c>
      <c r="M41" s="67">
        <v>5100</v>
      </c>
      <c r="N41" s="63">
        <v>6</v>
      </c>
      <c r="O41" s="68">
        <v>8300</v>
      </c>
      <c r="P41" s="63">
        <v>6</v>
      </c>
    </row>
    <row r="42" spans="1:16" ht="12.75">
      <c r="A42" s="62">
        <v>113</v>
      </c>
      <c r="B42" s="63">
        <v>5</v>
      </c>
      <c r="C42" s="64">
        <v>127</v>
      </c>
      <c r="D42" s="63">
        <v>5</v>
      </c>
      <c r="E42" s="64">
        <v>155</v>
      </c>
      <c r="F42" s="63">
        <v>5</v>
      </c>
      <c r="G42" s="65">
        <v>261</v>
      </c>
      <c r="H42" s="63">
        <v>5</v>
      </c>
      <c r="I42" s="66">
        <v>1291</v>
      </c>
      <c r="J42" s="63">
        <v>5</v>
      </c>
      <c r="K42" s="67">
        <v>2351</v>
      </c>
      <c r="L42" s="63">
        <v>5</v>
      </c>
      <c r="M42" s="67">
        <v>5101</v>
      </c>
      <c r="N42" s="63">
        <v>5</v>
      </c>
      <c r="O42" s="68">
        <v>8301</v>
      </c>
      <c r="P42" s="63">
        <v>5</v>
      </c>
    </row>
    <row r="43" spans="1:16" ht="12.75">
      <c r="A43" s="62">
        <v>115</v>
      </c>
      <c r="B43" s="63">
        <v>5</v>
      </c>
      <c r="C43" s="64">
        <v>130</v>
      </c>
      <c r="D43" s="63">
        <v>5</v>
      </c>
      <c r="E43" s="64">
        <v>158</v>
      </c>
      <c r="F43" s="63">
        <v>5</v>
      </c>
      <c r="G43" s="65">
        <v>267</v>
      </c>
      <c r="H43" s="63">
        <v>5</v>
      </c>
      <c r="I43" s="66">
        <v>1320</v>
      </c>
      <c r="J43" s="63">
        <v>5</v>
      </c>
      <c r="K43" s="67">
        <v>2400</v>
      </c>
      <c r="L43" s="63">
        <v>5</v>
      </c>
      <c r="M43" s="67">
        <v>5200</v>
      </c>
      <c r="N43" s="63">
        <v>5</v>
      </c>
      <c r="O43" s="68">
        <v>8400</v>
      </c>
      <c r="P43" s="63">
        <v>5</v>
      </c>
    </row>
    <row r="44" spans="1:16" ht="12.75">
      <c r="A44" s="62">
        <v>116</v>
      </c>
      <c r="B44" s="63">
        <v>4</v>
      </c>
      <c r="C44" s="64">
        <v>131</v>
      </c>
      <c r="D44" s="63">
        <v>4</v>
      </c>
      <c r="E44" s="64">
        <v>159</v>
      </c>
      <c r="F44" s="63">
        <v>4</v>
      </c>
      <c r="G44" s="65">
        <v>268</v>
      </c>
      <c r="H44" s="63">
        <v>4</v>
      </c>
      <c r="I44" s="66">
        <v>1321</v>
      </c>
      <c r="J44" s="63">
        <v>4</v>
      </c>
      <c r="K44" s="67">
        <v>2401</v>
      </c>
      <c r="L44" s="63">
        <v>4</v>
      </c>
      <c r="M44" s="67">
        <v>5201</v>
      </c>
      <c r="N44" s="63">
        <v>4</v>
      </c>
      <c r="O44" s="68">
        <v>8401</v>
      </c>
      <c r="P44" s="63">
        <v>4</v>
      </c>
    </row>
    <row r="45" spans="1:16" ht="12.75">
      <c r="A45" s="62">
        <v>118</v>
      </c>
      <c r="B45" s="63">
        <v>4</v>
      </c>
      <c r="C45" s="64">
        <v>135</v>
      </c>
      <c r="D45" s="63">
        <v>4</v>
      </c>
      <c r="E45" s="64">
        <v>162</v>
      </c>
      <c r="F45" s="63">
        <v>4</v>
      </c>
      <c r="G45" s="65">
        <v>274</v>
      </c>
      <c r="H45" s="63">
        <v>4</v>
      </c>
      <c r="I45" s="66">
        <v>1350</v>
      </c>
      <c r="J45" s="63">
        <v>4</v>
      </c>
      <c r="K45" s="67">
        <v>2450</v>
      </c>
      <c r="L45" s="63">
        <v>4</v>
      </c>
      <c r="M45" s="67">
        <v>5300</v>
      </c>
      <c r="N45" s="63">
        <v>4</v>
      </c>
      <c r="O45" s="68">
        <v>8500</v>
      </c>
      <c r="P45" s="63">
        <v>4</v>
      </c>
    </row>
    <row r="46" spans="1:16" ht="12.75">
      <c r="A46" s="62">
        <v>119</v>
      </c>
      <c r="B46" s="63">
        <v>3</v>
      </c>
      <c r="C46" s="64">
        <v>136</v>
      </c>
      <c r="D46" s="63">
        <v>3</v>
      </c>
      <c r="E46" s="64">
        <v>163</v>
      </c>
      <c r="F46" s="63">
        <v>3</v>
      </c>
      <c r="G46" s="65">
        <v>275</v>
      </c>
      <c r="H46" s="63">
        <v>3</v>
      </c>
      <c r="I46" s="66">
        <v>1351</v>
      </c>
      <c r="J46" s="63">
        <v>3</v>
      </c>
      <c r="K46" s="67">
        <v>2451</v>
      </c>
      <c r="L46" s="63">
        <v>3</v>
      </c>
      <c r="M46" s="67">
        <v>5301</v>
      </c>
      <c r="N46" s="63">
        <v>3</v>
      </c>
      <c r="O46" s="68">
        <v>8501</v>
      </c>
      <c r="P46" s="63">
        <v>3</v>
      </c>
    </row>
    <row r="47" spans="1:16" ht="12.75">
      <c r="A47" s="73">
        <v>122</v>
      </c>
      <c r="B47" s="63">
        <v>3</v>
      </c>
      <c r="C47" s="74">
        <v>140</v>
      </c>
      <c r="D47" s="63">
        <v>3</v>
      </c>
      <c r="E47" s="74">
        <v>166</v>
      </c>
      <c r="F47" s="63">
        <v>3</v>
      </c>
      <c r="G47" s="75">
        <v>281</v>
      </c>
      <c r="H47" s="63">
        <v>3</v>
      </c>
      <c r="I47" s="76">
        <v>1380</v>
      </c>
      <c r="J47" s="63">
        <v>3</v>
      </c>
      <c r="K47" s="77">
        <v>2500</v>
      </c>
      <c r="L47" s="63">
        <v>3</v>
      </c>
      <c r="M47" s="77">
        <v>5400</v>
      </c>
      <c r="N47" s="63">
        <v>3</v>
      </c>
      <c r="O47" s="78">
        <v>9000</v>
      </c>
      <c r="P47" s="63">
        <v>3</v>
      </c>
    </row>
    <row r="48" spans="1:16" ht="12.75">
      <c r="A48" s="73">
        <v>123</v>
      </c>
      <c r="B48" s="63">
        <v>2</v>
      </c>
      <c r="C48" s="74">
        <v>141</v>
      </c>
      <c r="D48" s="63">
        <v>2</v>
      </c>
      <c r="E48" s="74">
        <v>167</v>
      </c>
      <c r="F48" s="63">
        <v>2</v>
      </c>
      <c r="G48" s="75">
        <v>282</v>
      </c>
      <c r="H48" s="63">
        <v>2</v>
      </c>
      <c r="I48" s="76">
        <v>1381</v>
      </c>
      <c r="J48" s="63">
        <v>2</v>
      </c>
      <c r="K48" s="77">
        <v>2501</v>
      </c>
      <c r="L48" s="63">
        <v>2</v>
      </c>
      <c r="M48" s="77">
        <v>5401</v>
      </c>
      <c r="N48" s="63">
        <v>2</v>
      </c>
      <c r="O48" s="78">
        <v>9001</v>
      </c>
      <c r="P48" s="63">
        <v>2</v>
      </c>
    </row>
    <row r="49" spans="1:16" ht="12.75">
      <c r="A49" s="73">
        <v>126</v>
      </c>
      <c r="B49" s="63">
        <v>2</v>
      </c>
      <c r="C49" s="74">
        <v>145</v>
      </c>
      <c r="D49" s="63">
        <v>2</v>
      </c>
      <c r="E49" s="74">
        <v>170</v>
      </c>
      <c r="F49" s="63">
        <v>2</v>
      </c>
      <c r="G49" s="75">
        <v>288</v>
      </c>
      <c r="H49" s="63">
        <v>2</v>
      </c>
      <c r="I49" s="76">
        <v>1410</v>
      </c>
      <c r="J49" s="63">
        <v>2</v>
      </c>
      <c r="K49" s="77">
        <v>2550</v>
      </c>
      <c r="L49" s="63">
        <v>2</v>
      </c>
      <c r="M49" s="77">
        <v>5450</v>
      </c>
      <c r="N49" s="63">
        <v>2</v>
      </c>
      <c r="O49" s="78">
        <v>9100</v>
      </c>
      <c r="P49" s="63">
        <v>2</v>
      </c>
    </row>
    <row r="50" spans="1:16" ht="13.5" thickBot="1">
      <c r="A50" s="79">
        <v>127</v>
      </c>
      <c r="B50" s="63">
        <v>1</v>
      </c>
      <c r="C50" s="80">
        <v>146</v>
      </c>
      <c r="D50" s="63">
        <v>1</v>
      </c>
      <c r="E50" s="80">
        <v>171</v>
      </c>
      <c r="F50" s="63">
        <v>2</v>
      </c>
      <c r="G50" s="81">
        <v>289</v>
      </c>
      <c r="H50" s="63">
        <v>1</v>
      </c>
      <c r="I50" s="82">
        <v>1411</v>
      </c>
      <c r="J50" s="63">
        <v>1</v>
      </c>
      <c r="K50" s="83">
        <v>2551</v>
      </c>
      <c r="L50" s="63">
        <v>1</v>
      </c>
      <c r="M50" s="83">
        <v>5451</v>
      </c>
      <c r="N50" s="63">
        <v>1</v>
      </c>
      <c r="O50" s="84">
        <v>9101</v>
      </c>
      <c r="P50" s="63">
        <v>1</v>
      </c>
    </row>
    <row r="51" spans="1:16" ht="13.5" thickTop="1">
      <c r="A51" s="85" t="s">
        <v>3</v>
      </c>
      <c r="B51" s="86" t="s">
        <v>16</v>
      </c>
      <c r="C51" s="85" t="s">
        <v>23</v>
      </c>
      <c r="D51" s="86" t="s">
        <v>16</v>
      </c>
      <c r="E51" s="85" t="s">
        <v>29</v>
      </c>
      <c r="F51" s="86" t="s">
        <v>16</v>
      </c>
      <c r="G51" s="85" t="s">
        <v>24</v>
      </c>
      <c r="H51" s="86" t="s">
        <v>16</v>
      </c>
      <c r="I51" s="87" t="s">
        <v>4</v>
      </c>
      <c r="J51" s="86" t="s">
        <v>16</v>
      </c>
      <c r="K51" s="87" t="s">
        <v>6</v>
      </c>
      <c r="L51" s="86" t="s">
        <v>16</v>
      </c>
      <c r="M51" s="87" t="s">
        <v>25</v>
      </c>
      <c r="N51" s="86" t="s">
        <v>16</v>
      </c>
      <c r="O51" s="87" t="s">
        <v>26</v>
      </c>
      <c r="P51" s="86" t="s">
        <v>16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51"/>
  <sheetViews>
    <sheetView zoomScalePageLayoutView="0" workbookViewId="0" topLeftCell="G1">
      <selection activeCell="U43" sqref="U43"/>
    </sheetView>
  </sheetViews>
  <sheetFormatPr defaultColWidth="8.625" defaultRowHeight="15.75"/>
  <cols>
    <col min="1" max="1" width="4.625" style="108" bestFit="1" customWidth="1"/>
    <col min="2" max="2" width="4.125" style="100" bestFit="1" customWidth="1"/>
    <col min="3" max="3" width="4.625" style="108" bestFit="1" customWidth="1"/>
    <col min="4" max="4" width="4.125" style="100" bestFit="1" customWidth="1"/>
    <col min="5" max="5" width="6.75390625" style="108" bestFit="1" customWidth="1"/>
    <col min="6" max="6" width="4.125" style="100" bestFit="1" customWidth="1"/>
    <col min="7" max="7" width="5.50390625" style="108" bestFit="1" customWidth="1"/>
    <col min="8" max="8" width="4.125" style="100" bestFit="1" customWidth="1"/>
    <col min="9" max="9" width="5.50390625" style="109" bestFit="1" customWidth="1"/>
    <col min="10" max="10" width="4.125" style="100" bestFit="1" customWidth="1"/>
    <col min="11" max="11" width="5.50390625" style="109" bestFit="1" customWidth="1"/>
    <col min="12" max="12" width="4.125" style="100" bestFit="1" customWidth="1"/>
    <col min="13" max="13" width="6.375" style="109" bestFit="1" customWidth="1"/>
    <col min="14" max="14" width="4.125" style="100" bestFit="1" customWidth="1"/>
    <col min="15" max="15" width="6.375" style="109" bestFit="1" customWidth="1"/>
    <col min="16" max="16" width="4.125" style="100" bestFit="1" customWidth="1"/>
    <col min="17" max="17" width="11.125" style="109" bestFit="1" customWidth="1"/>
    <col min="18" max="18" width="4.125" style="100" bestFit="1" customWidth="1"/>
    <col min="19" max="19" width="11.125" style="109" bestFit="1" customWidth="1"/>
    <col min="20" max="20" width="4.125" style="100" bestFit="1" customWidth="1"/>
    <col min="21" max="21" width="9.875" style="110" bestFit="1" customWidth="1"/>
    <col min="22" max="22" width="4.125" style="100" bestFit="1" customWidth="1"/>
    <col min="23" max="23" width="4.875" style="110" bestFit="1" customWidth="1"/>
    <col min="24" max="24" width="4.125" style="100" bestFit="1" customWidth="1"/>
    <col min="25" max="25" width="8.50390625" style="110" bestFit="1" customWidth="1"/>
    <col min="26" max="26" width="4.125" style="100" bestFit="1" customWidth="1"/>
    <col min="27" max="27" width="7.375" style="110" bestFit="1" customWidth="1"/>
    <col min="28" max="28" width="4.125" style="100" bestFit="1" customWidth="1"/>
    <col min="29" max="29" width="6.00390625" style="110" bestFit="1" customWidth="1"/>
    <col min="30" max="30" width="4.125" style="100" bestFit="1" customWidth="1"/>
    <col min="31" max="31" width="7.00390625" style="110" customWidth="1"/>
    <col min="32" max="32" width="4.125" style="100" bestFit="1" customWidth="1"/>
    <col min="33" max="33" width="8.25390625" style="110" bestFit="1" customWidth="1"/>
    <col min="34" max="34" width="4.125" style="100" bestFit="1" customWidth="1"/>
    <col min="35" max="35" width="8.75390625" style="110" bestFit="1" customWidth="1"/>
    <col min="36" max="36" width="4.125" style="100" bestFit="1" customWidth="1"/>
    <col min="37" max="16384" width="8.625" style="100" customWidth="1"/>
  </cols>
  <sheetData>
    <row r="1" spans="1:36" s="95" customFormat="1" ht="13.5" thickBot="1">
      <c r="A1" s="91" t="s">
        <v>3</v>
      </c>
      <c r="B1" s="92" t="s">
        <v>16</v>
      </c>
      <c r="C1" s="91" t="s">
        <v>23</v>
      </c>
      <c r="D1" s="92" t="s">
        <v>16</v>
      </c>
      <c r="E1" s="91" t="s">
        <v>29</v>
      </c>
      <c r="F1" s="92" t="s">
        <v>16</v>
      </c>
      <c r="G1" s="91" t="s">
        <v>24</v>
      </c>
      <c r="H1" s="92" t="s">
        <v>16</v>
      </c>
      <c r="I1" s="93" t="s">
        <v>4</v>
      </c>
      <c r="J1" s="92" t="s">
        <v>16</v>
      </c>
      <c r="K1" s="93" t="s">
        <v>6</v>
      </c>
      <c r="L1" s="92" t="s">
        <v>16</v>
      </c>
      <c r="M1" s="93" t="s">
        <v>25</v>
      </c>
      <c r="N1" s="92" t="s">
        <v>16</v>
      </c>
      <c r="O1" s="93" t="s">
        <v>36</v>
      </c>
      <c r="P1" s="92" t="s">
        <v>16</v>
      </c>
      <c r="Q1" s="93" t="s">
        <v>26</v>
      </c>
      <c r="R1" s="92" t="s">
        <v>16</v>
      </c>
      <c r="S1" s="93" t="s">
        <v>37</v>
      </c>
      <c r="T1" s="92" t="s">
        <v>16</v>
      </c>
      <c r="U1" s="94" t="s">
        <v>30</v>
      </c>
      <c r="V1" s="92" t="s">
        <v>16</v>
      </c>
      <c r="W1" s="94" t="s">
        <v>38</v>
      </c>
      <c r="X1" s="92" t="s">
        <v>16</v>
      </c>
      <c r="Y1" s="94" t="s">
        <v>31</v>
      </c>
      <c r="Z1" s="92" t="s">
        <v>16</v>
      </c>
      <c r="AA1" s="94" t="s">
        <v>32</v>
      </c>
      <c r="AB1" s="92" t="s">
        <v>16</v>
      </c>
      <c r="AC1" s="94" t="s">
        <v>33</v>
      </c>
      <c r="AD1" s="92" t="s">
        <v>16</v>
      </c>
      <c r="AE1" s="94" t="s">
        <v>34</v>
      </c>
      <c r="AF1" s="92" t="s">
        <v>16</v>
      </c>
      <c r="AG1" s="94" t="s">
        <v>35</v>
      </c>
      <c r="AH1" s="92" t="s">
        <v>16</v>
      </c>
      <c r="AI1" s="94" t="s">
        <v>39</v>
      </c>
      <c r="AJ1" s="92" t="s">
        <v>16</v>
      </c>
    </row>
    <row r="2" spans="1:36" ht="13.5" thickTop="1">
      <c r="A2" s="96">
        <v>0</v>
      </c>
      <c r="B2" s="97">
        <v>25</v>
      </c>
      <c r="C2" s="96">
        <v>0</v>
      </c>
      <c r="D2" s="97">
        <v>25</v>
      </c>
      <c r="E2" s="96">
        <v>0</v>
      </c>
      <c r="F2" s="97">
        <v>25</v>
      </c>
      <c r="G2" s="96">
        <v>0</v>
      </c>
      <c r="H2" s="97">
        <v>25</v>
      </c>
      <c r="I2" s="98">
        <v>0</v>
      </c>
      <c r="J2" s="97">
        <v>25</v>
      </c>
      <c r="K2" s="98">
        <v>0</v>
      </c>
      <c r="L2" s="97">
        <v>25</v>
      </c>
      <c r="M2" s="98">
        <v>0</v>
      </c>
      <c r="N2" s="97">
        <v>25</v>
      </c>
      <c r="O2" s="98">
        <v>0</v>
      </c>
      <c r="P2" s="97">
        <v>25</v>
      </c>
      <c r="Q2" s="98">
        <v>0</v>
      </c>
      <c r="R2" s="97">
        <v>25</v>
      </c>
      <c r="S2" s="98">
        <v>0</v>
      </c>
      <c r="T2" s="97">
        <v>25</v>
      </c>
      <c r="U2" s="99">
        <v>0</v>
      </c>
      <c r="V2" s="97">
        <v>1</v>
      </c>
      <c r="W2" s="99">
        <v>0</v>
      </c>
      <c r="X2" s="97">
        <v>1</v>
      </c>
      <c r="Y2" s="99">
        <v>0</v>
      </c>
      <c r="Z2" s="97">
        <v>1</v>
      </c>
      <c r="AA2" s="99">
        <v>0</v>
      </c>
      <c r="AB2" s="97">
        <v>1</v>
      </c>
      <c r="AC2" s="99">
        <v>0</v>
      </c>
      <c r="AD2" s="97">
        <v>1</v>
      </c>
      <c r="AE2" s="99">
        <v>0</v>
      </c>
      <c r="AF2" s="97">
        <v>1</v>
      </c>
      <c r="AG2" s="99">
        <v>0</v>
      </c>
      <c r="AH2" s="97">
        <v>1</v>
      </c>
      <c r="AI2" s="99">
        <v>0</v>
      </c>
      <c r="AJ2" s="97">
        <v>1</v>
      </c>
    </row>
    <row r="3" spans="1:36" ht="12.75">
      <c r="A3" s="23">
        <v>68</v>
      </c>
      <c r="B3" s="101">
        <v>25</v>
      </c>
      <c r="C3" s="23">
        <v>79</v>
      </c>
      <c r="D3" s="101">
        <v>25</v>
      </c>
      <c r="E3" s="23">
        <v>87</v>
      </c>
      <c r="F3" s="101">
        <v>25</v>
      </c>
      <c r="G3" s="23">
        <v>154</v>
      </c>
      <c r="H3" s="101">
        <v>25</v>
      </c>
      <c r="I3" s="102">
        <v>470</v>
      </c>
      <c r="J3" s="101">
        <v>25</v>
      </c>
      <c r="K3" s="102">
        <v>1240</v>
      </c>
      <c r="L3" s="101">
        <v>25</v>
      </c>
      <c r="M3" s="102">
        <v>3080</v>
      </c>
      <c r="N3" s="101">
        <v>25</v>
      </c>
      <c r="O3" s="102">
        <v>7000</v>
      </c>
      <c r="P3" s="101">
        <v>25</v>
      </c>
      <c r="Q3" s="102">
        <v>5100</v>
      </c>
      <c r="R3" s="101">
        <v>25</v>
      </c>
      <c r="S3" s="102">
        <v>11300</v>
      </c>
      <c r="T3" s="101">
        <v>25</v>
      </c>
      <c r="U3" s="103">
        <v>210</v>
      </c>
      <c r="V3" s="101">
        <v>2</v>
      </c>
      <c r="W3" s="103">
        <v>500</v>
      </c>
      <c r="X3" s="101">
        <v>2</v>
      </c>
      <c r="Y3" s="103">
        <v>80</v>
      </c>
      <c r="Z3" s="101">
        <v>2</v>
      </c>
      <c r="AA3" s="103">
        <v>80</v>
      </c>
      <c r="AB3" s="101">
        <v>2</v>
      </c>
      <c r="AC3" s="103">
        <v>400</v>
      </c>
      <c r="AD3" s="101">
        <v>2</v>
      </c>
      <c r="AE3" s="103">
        <v>200</v>
      </c>
      <c r="AF3" s="101">
        <v>2</v>
      </c>
      <c r="AG3" s="103">
        <v>500</v>
      </c>
      <c r="AH3" s="101">
        <v>2</v>
      </c>
      <c r="AI3" s="103">
        <v>300</v>
      </c>
      <c r="AJ3" s="101">
        <v>2</v>
      </c>
    </row>
    <row r="4" spans="1:36" ht="12.75">
      <c r="A4" s="23"/>
      <c r="B4" s="101"/>
      <c r="C4" s="23">
        <v>80</v>
      </c>
      <c r="D4" s="101">
        <v>24</v>
      </c>
      <c r="E4" s="23">
        <v>88</v>
      </c>
      <c r="F4" s="101">
        <v>24</v>
      </c>
      <c r="G4" s="23">
        <v>155</v>
      </c>
      <c r="H4" s="101">
        <v>24</v>
      </c>
      <c r="I4" s="102">
        <v>471</v>
      </c>
      <c r="J4" s="101">
        <v>24</v>
      </c>
      <c r="K4" s="102">
        <v>1241</v>
      </c>
      <c r="L4" s="101">
        <v>24</v>
      </c>
      <c r="M4" s="102">
        <v>9081</v>
      </c>
      <c r="N4" s="101">
        <v>24</v>
      </c>
      <c r="O4" s="102">
        <v>7001</v>
      </c>
      <c r="P4" s="101">
        <v>24</v>
      </c>
      <c r="Q4" s="102">
        <v>5101</v>
      </c>
      <c r="R4" s="101">
        <v>24</v>
      </c>
      <c r="S4" s="102">
        <v>11301</v>
      </c>
      <c r="T4" s="101">
        <v>24</v>
      </c>
      <c r="U4" s="103"/>
      <c r="V4" s="101"/>
      <c r="W4" s="103"/>
      <c r="X4" s="101"/>
      <c r="Y4" s="103"/>
      <c r="Z4" s="101"/>
      <c r="AA4" s="103"/>
      <c r="AB4" s="101"/>
      <c r="AC4" s="103"/>
      <c r="AD4" s="101"/>
      <c r="AE4" s="103"/>
      <c r="AF4" s="101"/>
      <c r="AG4" s="103"/>
      <c r="AH4" s="101"/>
      <c r="AI4" s="103"/>
      <c r="AJ4" s="101"/>
    </row>
    <row r="5" spans="1:36" ht="12.75">
      <c r="A5" s="23">
        <v>69</v>
      </c>
      <c r="B5" s="101">
        <v>24</v>
      </c>
      <c r="C5" s="23">
        <v>81</v>
      </c>
      <c r="D5" s="101">
        <v>24</v>
      </c>
      <c r="E5" s="23">
        <v>89</v>
      </c>
      <c r="F5" s="101">
        <v>24</v>
      </c>
      <c r="G5" s="23">
        <v>157</v>
      </c>
      <c r="H5" s="101">
        <v>24</v>
      </c>
      <c r="I5" s="102">
        <v>485</v>
      </c>
      <c r="J5" s="101">
        <v>24</v>
      </c>
      <c r="K5" s="102">
        <v>1260</v>
      </c>
      <c r="L5" s="101">
        <v>24</v>
      </c>
      <c r="M5" s="102">
        <v>3120</v>
      </c>
      <c r="N5" s="101">
        <v>24</v>
      </c>
      <c r="O5" s="102">
        <v>7100</v>
      </c>
      <c r="P5" s="101">
        <v>24</v>
      </c>
      <c r="Q5" s="102">
        <v>5200</v>
      </c>
      <c r="R5" s="101">
        <v>24</v>
      </c>
      <c r="S5" s="102">
        <v>11550</v>
      </c>
      <c r="T5" s="101">
        <v>24</v>
      </c>
      <c r="U5" s="103">
        <v>230</v>
      </c>
      <c r="V5" s="101">
        <v>3</v>
      </c>
      <c r="W5" s="103">
        <v>550</v>
      </c>
      <c r="X5" s="101">
        <v>3</v>
      </c>
      <c r="Y5" s="103">
        <v>85</v>
      </c>
      <c r="Z5" s="101">
        <v>3</v>
      </c>
      <c r="AA5" s="103">
        <v>90</v>
      </c>
      <c r="AB5" s="101">
        <v>3</v>
      </c>
      <c r="AC5" s="103">
        <v>440</v>
      </c>
      <c r="AD5" s="101">
        <v>3</v>
      </c>
      <c r="AE5" s="103">
        <v>300</v>
      </c>
      <c r="AF5" s="101">
        <v>3</v>
      </c>
      <c r="AG5" s="103">
        <v>600</v>
      </c>
      <c r="AH5" s="101">
        <v>3</v>
      </c>
      <c r="AI5" s="103">
        <v>400</v>
      </c>
      <c r="AJ5" s="101">
        <v>3</v>
      </c>
    </row>
    <row r="6" spans="1:36" ht="12.75">
      <c r="A6" s="23"/>
      <c r="B6" s="101"/>
      <c r="C6" s="23">
        <v>82</v>
      </c>
      <c r="D6" s="101">
        <v>23</v>
      </c>
      <c r="E6" s="23">
        <v>90</v>
      </c>
      <c r="F6" s="101">
        <v>23</v>
      </c>
      <c r="G6" s="23">
        <v>158</v>
      </c>
      <c r="H6" s="101">
        <v>23</v>
      </c>
      <c r="I6" s="102">
        <v>486</v>
      </c>
      <c r="J6" s="101">
        <v>23</v>
      </c>
      <c r="K6" s="102">
        <v>1261</v>
      </c>
      <c r="L6" s="101">
        <v>23</v>
      </c>
      <c r="M6" s="102">
        <v>3121</v>
      </c>
      <c r="N6" s="101">
        <v>23</v>
      </c>
      <c r="O6" s="102">
        <v>7101</v>
      </c>
      <c r="P6" s="101">
        <v>23</v>
      </c>
      <c r="Q6" s="102">
        <v>5201</v>
      </c>
      <c r="R6" s="101">
        <v>23</v>
      </c>
      <c r="S6" s="102">
        <v>11551</v>
      </c>
      <c r="T6" s="101">
        <v>23</v>
      </c>
      <c r="U6" s="103"/>
      <c r="V6" s="101"/>
      <c r="W6" s="103"/>
      <c r="X6" s="101"/>
      <c r="Y6" s="103"/>
      <c r="Z6" s="101"/>
      <c r="AA6" s="103"/>
      <c r="AB6" s="101"/>
      <c r="AC6" s="103"/>
      <c r="AD6" s="101"/>
      <c r="AE6" s="103"/>
      <c r="AF6" s="101"/>
      <c r="AG6" s="103"/>
      <c r="AH6" s="101"/>
      <c r="AI6" s="103"/>
      <c r="AJ6" s="101"/>
    </row>
    <row r="7" spans="1:36" ht="12.75">
      <c r="A7" s="23">
        <v>70</v>
      </c>
      <c r="B7" s="101">
        <v>23</v>
      </c>
      <c r="C7" s="23">
        <v>83</v>
      </c>
      <c r="D7" s="101">
        <v>23</v>
      </c>
      <c r="E7" s="23">
        <v>91</v>
      </c>
      <c r="F7" s="101">
        <v>23</v>
      </c>
      <c r="G7" s="23">
        <v>160</v>
      </c>
      <c r="H7" s="101">
        <v>23</v>
      </c>
      <c r="I7" s="102">
        <v>500</v>
      </c>
      <c r="J7" s="101">
        <v>23</v>
      </c>
      <c r="K7" s="102">
        <v>1280</v>
      </c>
      <c r="L7" s="101">
        <v>23</v>
      </c>
      <c r="M7" s="102">
        <v>3160</v>
      </c>
      <c r="N7" s="101">
        <v>23</v>
      </c>
      <c r="O7" s="102">
        <v>7200</v>
      </c>
      <c r="P7" s="101">
        <v>23</v>
      </c>
      <c r="Q7" s="102">
        <v>5300</v>
      </c>
      <c r="R7" s="101">
        <v>23</v>
      </c>
      <c r="S7" s="102">
        <v>12100</v>
      </c>
      <c r="T7" s="101">
        <v>23</v>
      </c>
      <c r="U7" s="103">
        <v>240</v>
      </c>
      <c r="V7" s="101">
        <v>4</v>
      </c>
      <c r="W7" s="103">
        <v>575</v>
      </c>
      <c r="X7" s="101">
        <v>4</v>
      </c>
      <c r="Y7" s="103"/>
      <c r="Z7" s="101">
        <v>4</v>
      </c>
      <c r="AA7" s="103">
        <v>100</v>
      </c>
      <c r="AB7" s="101">
        <v>4</v>
      </c>
      <c r="AC7" s="103">
        <v>480</v>
      </c>
      <c r="AD7" s="101">
        <v>4</v>
      </c>
      <c r="AE7" s="103">
        <v>400</v>
      </c>
      <c r="AF7" s="101">
        <v>4</v>
      </c>
      <c r="AG7" s="103">
        <v>700</v>
      </c>
      <c r="AH7" s="101">
        <v>4</v>
      </c>
      <c r="AI7" s="103">
        <v>500</v>
      </c>
      <c r="AJ7" s="101">
        <v>4</v>
      </c>
    </row>
    <row r="8" spans="1:36" ht="12.75">
      <c r="A8" s="23">
        <v>71</v>
      </c>
      <c r="B8" s="101">
        <v>22</v>
      </c>
      <c r="C8" s="23">
        <v>84</v>
      </c>
      <c r="D8" s="101">
        <v>22</v>
      </c>
      <c r="E8" s="23">
        <v>92</v>
      </c>
      <c r="F8" s="101">
        <v>22</v>
      </c>
      <c r="G8" s="23">
        <v>161</v>
      </c>
      <c r="H8" s="101">
        <v>22</v>
      </c>
      <c r="I8" s="102">
        <v>501</v>
      </c>
      <c r="J8" s="101">
        <v>22</v>
      </c>
      <c r="K8" s="102">
        <v>1281</v>
      </c>
      <c r="L8" s="101">
        <v>22</v>
      </c>
      <c r="M8" s="102">
        <v>3161</v>
      </c>
      <c r="N8" s="101">
        <v>22</v>
      </c>
      <c r="O8" s="102">
        <v>7201</v>
      </c>
      <c r="P8" s="101">
        <v>22</v>
      </c>
      <c r="Q8" s="102">
        <v>5301</v>
      </c>
      <c r="R8" s="101">
        <v>22</v>
      </c>
      <c r="S8" s="102">
        <v>12101</v>
      </c>
      <c r="T8" s="101">
        <v>22</v>
      </c>
      <c r="U8" s="103"/>
      <c r="V8" s="101"/>
      <c r="W8" s="103"/>
      <c r="X8" s="101"/>
      <c r="Y8" s="103"/>
      <c r="Z8" s="101"/>
      <c r="AA8" s="103"/>
      <c r="AB8" s="101"/>
      <c r="AC8" s="103"/>
      <c r="AD8" s="101"/>
      <c r="AE8" s="103"/>
      <c r="AF8" s="101"/>
      <c r="AG8" s="103"/>
      <c r="AH8" s="101"/>
      <c r="AI8" s="103"/>
      <c r="AJ8" s="101"/>
    </row>
    <row r="9" spans="1:36" ht="12.75">
      <c r="A9" s="23">
        <v>72</v>
      </c>
      <c r="B9" s="101">
        <v>22</v>
      </c>
      <c r="C9" s="23">
        <v>85</v>
      </c>
      <c r="D9" s="101">
        <v>22</v>
      </c>
      <c r="E9" s="23">
        <v>94</v>
      </c>
      <c r="F9" s="101">
        <v>22</v>
      </c>
      <c r="G9" s="23">
        <v>163</v>
      </c>
      <c r="H9" s="101">
        <v>22</v>
      </c>
      <c r="I9" s="102">
        <v>520</v>
      </c>
      <c r="J9" s="101">
        <v>22</v>
      </c>
      <c r="K9" s="102">
        <v>1300</v>
      </c>
      <c r="L9" s="101">
        <v>22</v>
      </c>
      <c r="M9" s="102">
        <v>3200</v>
      </c>
      <c r="N9" s="101">
        <v>22</v>
      </c>
      <c r="O9" s="102">
        <v>7300</v>
      </c>
      <c r="P9" s="101">
        <v>22</v>
      </c>
      <c r="Q9" s="102">
        <v>5400</v>
      </c>
      <c r="R9" s="101">
        <v>22</v>
      </c>
      <c r="S9" s="102">
        <v>12250</v>
      </c>
      <c r="T9" s="101">
        <v>22</v>
      </c>
      <c r="U9" s="103">
        <v>250</v>
      </c>
      <c r="V9" s="101">
        <v>5</v>
      </c>
      <c r="W9" s="103">
        <v>600</v>
      </c>
      <c r="X9" s="101">
        <v>5</v>
      </c>
      <c r="Y9" s="103">
        <v>90</v>
      </c>
      <c r="Z9" s="101">
        <v>5</v>
      </c>
      <c r="AA9" s="103">
        <v>110</v>
      </c>
      <c r="AB9" s="101">
        <v>5</v>
      </c>
      <c r="AC9" s="103">
        <v>520</v>
      </c>
      <c r="AD9" s="101">
        <v>5</v>
      </c>
      <c r="AE9" s="103">
        <v>500</v>
      </c>
      <c r="AF9" s="101">
        <v>5</v>
      </c>
      <c r="AG9" s="103">
        <v>800</v>
      </c>
      <c r="AH9" s="101">
        <v>5</v>
      </c>
      <c r="AI9" s="103">
        <v>600</v>
      </c>
      <c r="AJ9" s="101">
        <v>5</v>
      </c>
    </row>
    <row r="10" spans="1:36" ht="12.75">
      <c r="A10" s="23">
        <v>73</v>
      </c>
      <c r="B10" s="101">
        <v>21</v>
      </c>
      <c r="C10" s="23">
        <v>86</v>
      </c>
      <c r="D10" s="101">
        <v>21</v>
      </c>
      <c r="E10" s="23">
        <v>95</v>
      </c>
      <c r="F10" s="101">
        <v>21</v>
      </c>
      <c r="G10" s="23">
        <v>164</v>
      </c>
      <c r="H10" s="101">
        <v>21</v>
      </c>
      <c r="I10" s="102">
        <v>521</v>
      </c>
      <c r="J10" s="101">
        <v>21</v>
      </c>
      <c r="K10" s="102">
        <v>1301</v>
      </c>
      <c r="L10" s="101">
        <v>21</v>
      </c>
      <c r="M10" s="102">
        <v>3201</v>
      </c>
      <c r="N10" s="101">
        <v>21</v>
      </c>
      <c r="O10" s="102">
        <v>7301</v>
      </c>
      <c r="P10" s="101">
        <v>21</v>
      </c>
      <c r="Q10" s="102">
        <v>5401</v>
      </c>
      <c r="R10" s="101">
        <v>21</v>
      </c>
      <c r="S10" s="102">
        <v>12251</v>
      </c>
      <c r="T10" s="101">
        <v>21</v>
      </c>
      <c r="U10" s="103"/>
      <c r="V10" s="101"/>
      <c r="W10" s="103"/>
      <c r="X10" s="101"/>
      <c r="Y10" s="103"/>
      <c r="Z10" s="101"/>
      <c r="AA10" s="103"/>
      <c r="AB10" s="101"/>
      <c r="AC10" s="103"/>
      <c r="AD10" s="101"/>
      <c r="AE10" s="103"/>
      <c r="AF10" s="101"/>
      <c r="AG10" s="103"/>
      <c r="AH10" s="101"/>
      <c r="AI10" s="103"/>
      <c r="AJ10" s="101"/>
    </row>
    <row r="11" spans="1:36" ht="12.75">
      <c r="A11" s="23">
        <v>74</v>
      </c>
      <c r="B11" s="101">
        <v>21</v>
      </c>
      <c r="C11" s="23">
        <v>87</v>
      </c>
      <c r="D11" s="101">
        <v>21</v>
      </c>
      <c r="E11" s="23">
        <v>97</v>
      </c>
      <c r="F11" s="101">
        <v>21</v>
      </c>
      <c r="G11" s="23">
        <v>166</v>
      </c>
      <c r="H11" s="101">
        <v>21</v>
      </c>
      <c r="I11" s="102">
        <v>540</v>
      </c>
      <c r="J11" s="101">
        <v>21</v>
      </c>
      <c r="K11" s="102">
        <v>1320</v>
      </c>
      <c r="L11" s="101">
        <v>21</v>
      </c>
      <c r="M11" s="102">
        <v>3250</v>
      </c>
      <c r="N11" s="101">
        <v>21</v>
      </c>
      <c r="O11" s="102">
        <v>7400</v>
      </c>
      <c r="P11" s="101">
        <v>21</v>
      </c>
      <c r="Q11" s="102">
        <v>5500</v>
      </c>
      <c r="R11" s="101">
        <v>21</v>
      </c>
      <c r="S11" s="102">
        <v>12400</v>
      </c>
      <c r="T11" s="101">
        <v>21</v>
      </c>
      <c r="U11" s="103">
        <v>260</v>
      </c>
      <c r="V11" s="101">
        <v>6</v>
      </c>
      <c r="W11" s="103">
        <v>625</v>
      </c>
      <c r="X11" s="101">
        <v>6</v>
      </c>
      <c r="Y11" s="103"/>
      <c r="Z11" s="101">
        <v>6</v>
      </c>
      <c r="AA11" s="103">
        <v>120</v>
      </c>
      <c r="AB11" s="101">
        <v>6</v>
      </c>
      <c r="AC11" s="103">
        <v>560</v>
      </c>
      <c r="AD11" s="101">
        <v>6</v>
      </c>
      <c r="AE11" s="103">
        <v>600</v>
      </c>
      <c r="AF11" s="101">
        <v>6</v>
      </c>
      <c r="AG11" s="103">
        <v>900</v>
      </c>
      <c r="AH11" s="101">
        <v>6</v>
      </c>
      <c r="AI11" s="103">
        <v>700</v>
      </c>
      <c r="AJ11" s="101">
        <v>6</v>
      </c>
    </row>
    <row r="12" spans="1:36" ht="12.75">
      <c r="A12" s="23">
        <v>75</v>
      </c>
      <c r="B12" s="101">
        <v>20</v>
      </c>
      <c r="C12" s="23">
        <v>88</v>
      </c>
      <c r="D12" s="101">
        <v>20</v>
      </c>
      <c r="E12" s="23">
        <v>98</v>
      </c>
      <c r="F12" s="101">
        <v>20</v>
      </c>
      <c r="G12" s="23">
        <v>167</v>
      </c>
      <c r="H12" s="101">
        <v>20</v>
      </c>
      <c r="I12" s="102">
        <v>541</v>
      </c>
      <c r="J12" s="101">
        <v>20</v>
      </c>
      <c r="K12" s="102">
        <v>1321</v>
      </c>
      <c r="L12" s="101">
        <v>20</v>
      </c>
      <c r="M12" s="102">
        <v>3251</v>
      </c>
      <c r="N12" s="101">
        <v>20</v>
      </c>
      <c r="O12" s="102">
        <v>7401</v>
      </c>
      <c r="P12" s="101">
        <v>20</v>
      </c>
      <c r="Q12" s="102">
        <v>5501</v>
      </c>
      <c r="R12" s="101">
        <v>20</v>
      </c>
      <c r="S12" s="102">
        <v>12401</v>
      </c>
      <c r="T12" s="101">
        <v>20</v>
      </c>
      <c r="U12" s="103"/>
      <c r="V12" s="101"/>
      <c r="W12" s="103"/>
      <c r="X12" s="101"/>
      <c r="Y12" s="103"/>
      <c r="Z12" s="101"/>
      <c r="AA12" s="103"/>
      <c r="AB12" s="101"/>
      <c r="AC12" s="103"/>
      <c r="AD12" s="101"/>
      <c r="AE12" s="103"/>
      <c r="AF12" s="101"/>
      <c r="AG12" s="103"/>
      <c r="AH12" s="101"/>
      <c r="AI12" s="103"/>
      <c r="AJ12" s="101"/>
    </row>
    <row r="13" spans="1:36" ht="12.75">
      <c r="A13" s="23">
        <v>76</v>
      </c>
      <c r="B13" s="101">
        <v>20</v>
      </c>
      <c r="C13" s="23">
        <v>89</v>
      </c>
      <c r="D13" s="101">
        <v>20</v>
      </c>
      <c r="E13" s="23">
        <v>100</v>
      </c>
      <c r="F13" s="101">
        <v>20</v>
      </c>
      <c r="G13" s="23">
        <v>170</v>
      </c>
      <c r="H13" s="101">
        <v>20</v>
      </c>
      <c r="I13" s="102">
        <v>560</v>
      </c>
      <c r="J13" s="101">
        <v>20</v>
      </c>
      <c r="K13" s="102">
        <v>1340</v>
      </c>
      <c r="L13" s="101">
        <v>20</v>
      </c>
      <c r="M13" s="102">
        <v>3300</v>
      </c>
      <c r="N13" s="101">
        <v>20</v>
      </c>
      <c r="O13" s="102">
        <v>7500</v>
      </c>
      <c r="P13" s="101">
        <v>20</v>
      </c>
      <c r="Q13" s="102">
        <v>6000</v>
      </c>
      <c r="R13" s="101">
        <v>20</v>
      </c>
      <c r="S13" s="102">
        <v>12550</v>
      </c>
      <c r="T13" s="101">
        <v>20</v>
      </c>
      <c r="U13" s="103">
        <v>270</v>
      </c>
      <c r="V13" s="101">
        <v>7</v>
      </c>
      <c r="W13" s="103">
        <v>650</v>
      </c>
      <c r="X13" s="101">
        <v>7</v>
      </c>
      <c r="Y13" s="103">
        <v>95</v>
      </c>
      <c r="Z13" s="101">
        <v>7</v>
      </c>
      <c r="AA13" s="103">
        <v>130</v>
      </c>
      <c r="AB13" s="101">
        <v>7</v>
      </c>
      <c r="AC13" s="103">
        <v>600</v>
      </c>
      <c r="AD13" s="101">
        <v>7</v>
      </c>
      <c r="AE13" s="103">
        <v>700</v>
      </c>
      <c r="AF13" s="101">
        <v>7</v>
      </c>
      <c r="AG13" s="103">
        <v>1000</v>
      </c>
      <c r="AH13" s="101">
        <v>7</v>
      </c>
      <c r="AI13" s="103">
        <v>800</v>
      </c>
      <c r="AJ13" s="101">
        <v>7</v>
      </c>
    </row>
    <row r="14" spans="1:36" ht="12.75">
      <c r="A14" s="23">
        <v>77</v>
      </c>
      <c r="B14" s="101">
        <v>19</v>
      </c>
      <c r="C14" s="23">
        <v>90</v>
      </c>
      <c r="D14" s="101">
        <v>19</v>
      </c>
      <c r="E14" s="23">
        <v>101</v>
      </c>
      <c r="F14" s="101">
        <v>19</v>
      </c>
      <c r="G14" s="23">
        <v>171</v>
      </c>
      <c r="H14" s="101">
        <v>19</v>
      </c>
      <c r="I14" s="102">
        <v>561</v>
      </c>
      <c r="J14" s="101">
        <v>19</v>
      </c>
      <c r="K14" s="102">
        <v>1341</v>
      </c>
      <c r="L14" s="101">
        <v>19</v>
      </c>
      <c r="M14" s="102">
        <v>3301</v>
      </c>
      <c r="N14" s="101">
        <v>19</v>
      </c>
      <c r="O14" s="102">
        <v>7501</v>
      </c>
      <c r="P14" s="101">
        <v>19</v>
      </c>
      <c r="Q14" s="102">
        <v>6001</v>
      </c>
      <c r="R14" s="101">
        <v>19</v>
      </c>
      <c r="S14" s="102">
        <v>12551</v>
      </c>
      <c r="T14" s="101">
        <v>19</v>
      </c>
      <c r="U14" s="103"/>
      <c r="V14" s="101"/>
      <c r="W14" s="103"/>
      <c r="X14" s="101"/>
      <c r="Y14" s="103"/>
      <c r="Z14" s="101"/>
      <c r="AA14" s="103"/>
      <c r="AB14" s="101"/>
      <c r="AC14" s="103"/>
      <c r="AD14" s="101"/>
      <c r="AE14" s="103"/>
      <c r="AF14" s="101"/>
      <c r="AG14" s="103"/>
      <c r="AH14" s="101"/>
      <c r="AI14" s="103"/>
      <c r="AJ14" s="101"/>
    </row>
    <row r="15" spans="1:36" ht="12.75">
      <c r="A15" s="23">
        <v>78</v>
      </c>
      <c r="B15" s="101">
        <v>19</v>
      </c>
      <c r="C15" s="23">
        <v>91</v>
      </c>
      <c r="D15" s="101">
        <v>19</v>
      </c>
      <c r="E15" s="23">
        <v>103</v>
      </c>
      <c r="F15" s="101">
        <v>19</v>
      </c>
      <c r="G15" s="23">
        <v>175</v>
      </c>
      <c r="H15" s="101">
        <v>19</v>
      </c>
      <c r="I15" s="102">
        <v>580</v>
      </c>
      <c r="J15" s="101">
        <v>19</v>
      </c>
      <c r="K15" s="102">
        <v>1370</v>
      </c>
      <c r="L15" s="101">
        <v>19</v>
      </c>
      <c r="M15" s="102">
        <v>3370</v>
      </c>
      <c r="N15" s="101">
        <v>19</v>
      </c>
      <c r="O15" s="102">
        <v>8050</v>
      </c>
      <c r="P15" s="101">
        <v>19</v>
      </c>
      <c r="Q15" s="102">
        <v>6100</v>
      </c>
      <c r="R15" s="101">
        <v>19</v>
      </c>
      <c r="S15" s="102">
        <v>13100</v>
      </c>
      <c r="T15" s="101">
        <v>19</v>
      </c>
      <c r="U15" s="103">
        <v>280</v>
      </c>
      <c r="V15" s="101">
        <v>8</v>
      </c>
      <c r="W15" s="103">
        <v>675</v>
      </c>
      <c r="X15" s="101">
        <v>8</v>
      </c>
      <c r="Y15" s="103"/>
      <c r="Z15" s="101">
        <v>8</v>
      </c>
      <c r="AA15" s="103"/>
      <c r="AB15" s="101">
        <v>8</v>
      </c>
      <c r="AC15" s="103">
        <v>625</v>
      </c>
      <c r="AD15" s="101">
        <v>8</v>
      </c>
      <c r="AE15" s="103">
        <v>800</v>
      </c>
      <c r="AF15" s="101">
        <v>8</v>
      </c>
      <c r="AG15" s="103">
        <v>1100</v>
      </c>
      <c r="AH15" s="101">
        <v>8</v>
      </c>
      <c r="AI15" s="103">
        <v>900</v>
      </c>
      <c r="AJ15" s="101">
        <v>8</v>
      </c>
    </row>
    <row r="16" spans="1:36" ht="12.75">
      <c r="A16" s="23">
        <v>79</v>
      </c>
      <c r="B16" s="101">
        <v>18</v>
      </c>
      <c r="C16" s="23">
        <v>92</v>
      </c>
      <c r="D16" s="101">
        <v>18</v>
      </c>
      <c r="E16" s="23">
        <v>104</v>
      </c>
      <c r="F16" s="101">
        <v>18</v>
      </c>
      <c r="G16" s="23">
        <v>176</v>
      </c>
      <c r="H16" s="101">
        <v>18</v>
      </c>
      <c r="I16" s="102">
        <v>581</v>
      </c>
      <c r="J16" s="101">
        <v>18</v>
      </c>
      <c r="K16" s="102">
        <v>1371</v>
      </c>
      <c r="L16" s="101">
        <v>18</v>
      </c>
      <c r="M16" s="102">
        <v>3371</v>
      </c>
      <c r="N16" s="101">
        <v>18</v>
      </c>
      <c r="O16" s="102">
        <v>8051</v>
      </c>
      <c r="P16" s="101">
        <v>18</v>
      </c>
      <c r="Q16" s="102">
        <v>6101</v>
      </c>
      <c r="R16" s="101">
        <v>18</v>
      </c>
      <c r="S16" s="102">
        <v>13101</v>
      </c>
      <c r="T16" s="101">
        <v>18</v>
      </c>
      <c r="U16" s="103"/>
      <c r="V16" s="101"/>
      <c r="W16" s="103"/>
      <c r="X16" s="101"/>
      <c r="Y16" s="103"/>
      <c r="Z16" s="101"/>
      <c r="AA16" s="103"/>
      <c r="AB16" s="101"/>
      <c r="AC16" s="103"/>
      <c r="AD16" s="101"/>
      <c r="AE16" s="103"/>
      <c r="AF16" s="101"/>
      <c r="AG16" s="103"/>
      <c r="AH16" s="101"/>
      <c r="AI16" s="103"/>
      <c r="AJ16" s="101"/>
    </row>
    <row r="17" spans="1:36" ht="12.75">
      <c r="A17" s="23">
        <v>81</v>
      </c>
      <c r="B17" s="101">
        <v>18</v>
      </c>
      <c r="C17" s="23">
        <v>93</v>
      </c>
      <c r="D17" s="101">
        <v>18</v>
      </c>
      <c r="E17" s="23">
        <v>106</v>
      </c>
      <c r="F17" s="101">
        <v>18</v>
      </c>
      <c r="G17" s="23">
        <v>180</v>
      </c>
      <c r="H17" s="101">
        <v>18</v>
      </c>
      <c r="I17" s="102">
        <v>1000</v>
      </c>
      <c r="J17" s="101">
        <v>18</v>
      </c>
      <c r="K17" s="102">
        <v>1400</v>
      </c>
      <c r="L17" s="101">
        <v>18</v>
      </c>
      <c r="M17" s="102">
        <v>3440</v>
      </c>
      <c r="N17" s="101">
        <v>18</v>
      </c>
      <c r="O17" s="102">
        <v>8200</v>
      </c>
      <c r="P17" s="101">
        <v>18</v>
      </c>
      <c r="Q17" s="102">
        <v>6200</v>
      </c>
      <c r="R17" s="101">
        <v>18</v>
      </c>
      <c r="S17" s="102">
        <v>13250</v>
      </c>
      <c r="T17" s="101">
        <v>18</v>
      </c>
      <c r="U17" s="103">
        <v>290</v>
      </c>
      <c r="V17" s="101">
        <v>9</v>
      </c>
      <c r="W17" s="103">
        <v>700</v>
      </c>
      <c r="X17" s="101">
        <v>9</v>
      </c>
      <c r="Y17" s="103">
        <v>100</v>
      </c>
      <c r="Z17" s="101">
        <v>9</v>
      </c>
      <c r="AA17" s="103">
        <v>140</v>
      </c>
      <c r="AB17" s="101">
        <v>9</v>
      </c>
      <c r="AC17" s="103">
        <v>650</v>
      </c>
      <c r="AD17" s="101">
        <v>9</v>
      </c>
      <c r="AE17" s="103">
        <v>900</v>
      </c>
      <c r="AF17" s="101">
        <v>9</v>
      </c>
      <c r="AG17" s="103">
        <v>1200</v>
      </c>
      <c r="AH17" s="101">
        <v>9</v>
      </c>
      <c r="AI17" s="103">
        <v>1000</v>
      </c>
      <c r="AJ17" s="101">
        <v>9</v>
      </c>
    </row>
    <row r="18" spans="1:36" ht="12.75">
      <c r="A18" s="23">
        <v>82</v>
      </c>
      <c r="B18" s="101">
        <v>17</v>
      </c>
      <c r="C18" s="23">
        <v>94</v>
      </c>
      <c r="D18" s="101">
        <v>17</v>
      </c>
      <c r="E18" s="23">
        <v>107</v>
      </c>
      <c r="F18" s="101">
        <v>17</v>
      </c>
      <c r="G18" s="23">
        <v>181</v>
      </c>
      <c r="H18" s="101">
        <v>17</v>
      </c>
      <c r="I18" s="102">
        <v>1001</v>
      </c>
      <c r="J18" s="101">
        <v>17</v>
      </c>
      <c r="K18" s="102">
        <v>1401</v>
      </c>
      <c r="L18" s="101">
        <v>17</v>
      </c>
      <c r="M18" s="102">
        <v>3441</v>
      </c>
      <c r="N18" s="101">
        <v>17</v>
      </c>
      <c r="O18" s="102">
        <v>8201</v>
      </c>
      <c r="P18" s="101">
        <v>17</v>
      </c>
      <c r="Q18" s="102">
        <v>6201</v>
      </c>
      <c r="R18" s="101">
        <v>17</v>
      </c>
      <c r="S18" s="102">
        <v>13251</v>
      </c>
      <c r="T18" s="101">
        <v>17</v>
      </c>
      <c r="U18" s="103"/>
      <c r="V18" s="101"/>
      <c r="W18" s="103"/>
      <c r="X18" s="101"/>
      <c r="Y18" s="103"/>
      <c r="Z18" s="101"/>
      <c r="AA18" s="103"/>
      <c r="AB18" s="101"/>
      <c r="AC18" s="103"/>
      <c r="AD18" s="101"/>
      <c r="AE18" s="103"/>
      <c r="AF18" s="101"/>
      <c r="AG18" s="103"/>
      <c r="AH18" s="101"/>
      <c r="AI18" s="103"/>
      <c r="AJ18" s="101"/>
    </row>
    <row r="19" spans="1:36" ht="12.75">
      <c r="A19" s="23">
        <v>84</v>
      </c>
      <c r="B19" s="101">
        <v>17</v>
      </c>
      <c r="C19" s="23">
        <v>96</v>
      </c>
      <c r="D19" s="101">
        <v>17</v>
      </c>
      <c r="E19" s="23">
        <v>109</v>
      </c>
      <c r="F19" s="101">
        <v>17</v>
      </c>
      <c r="G19" s="23">
        <v>185</v>
      </c>
      <c r="H19" s="101">
        <v>17</v>
      </c>
      <c r="I19" s="102">
        <v>1020</v>
      </c>
      <c r="J19" s="101">
        <v>17</v>
      </c>
      <c r="K19" s="102">
        <v>1430</v>
      </c>
      <c r="L19" s="101">
        <v>17</v>
      </c>
      <c r="M19" s="102">
        <v>3510</v>
      </c>
      <c r="N19" s="101">
        <v>17</v>
      </c>
      <c r="O19" s="102">
        <v>8350</v>
      </c>
      <c r="P19" s="101">
        <v>17</v>
      </c>
      <c r="Q19" s="102">
        <v>6300</v>
      </c>
      <c r="R19" s="101">
        <v>17</v>
      </c>
      <c r="S19" s="102">
        <v>13400</v>
      </c>
      <c r="T19" s="101">
        <v>17</v>
      </c>
      <c r="U19" s="103">
        <v>300</v>
      </c>
      <c r="V19" s="101">
        <v>10</v>
      </c>
      <c r="W19" s="103">
        <v>720</v>
      </c>
      <c r="X19" s="101">
        <v>10</v>
      </c>
      <c r="Y19" s="103"/>
      <c r="Z19" s="101">
        <v>10</v>
      </c>
      <c r="AA19" s="103"/>
      <c r="AB19" s="101">
        <v>10</v>
      </c>
      <c r="AC19" s="103">
        <v>675</v>
      </c>
      <c r="AD19" s="101">
        <v>10</v>
      </c>
      <c r="AE19" s="103">
        <v>1000</v>
      </c>
      <c r="AF19" s="101">
        <v>10</v>
      </c>
      <c r="AG19" s="103">
        <v>1300</v>
      </c>
      <c r="AH19" s="101">
        <v>10</v>
      </c>
      <c r="AI19" s="103">
        <v>1100</v>
      </c>
      <c r="AJ19" s="101">
        <v>10</v>
      </c>
    </row>
    <row r="20" spans="1:36" ht="12.75">
      <c r="A20" s="23">
        <v>85</v>
      </c>
      <c r="B20" s="101">
        <v>16</v>
      </c>
      <c r="C20" s="23">
        <v>97</v>
      </c>
      <c r="D20" s="101">
        <v>16</v>
      </c>
      <c r="E20" s="23">
        <v>110</v>
      </c>
      <c r="F20" s="101">
        <v>16</v>
      </c>
      <c r="G20" s="23">
        <v>186</v>
      </c>
      <c r="H20" s="101">
        <v>16</v>
      </c>
      <c r="I20" s="102">
        <v>1021</v>
      </c>
      <c r="J20" s="101">
        <v>16</v>
      </c>
      <c r="K20" s="102">
        <v>1431</v>
      </c>
      <c r="L20" s="101">
        <v>16</v>
      </c>
      <c r="M20" s="102">
        <v>3511</v>
      </c>
      <c r="N20" s="101">
        <v>16</v>
      </c>
      <c r="O20" s="102">
        <v>8351</v>
      </c>
      <c r="P20" s="101">
        <v>16</v>
      </c>
      <c r="Q20" s="102">
        <v>6301</v>
      </c>
      <c r="R20" s="101">
        <v>16</v>
      </c>
      <c r="S20" s="102">
        <v>13401</v>
      </c>
      <c r="T20" s="101">
        <v>16</v>
      </c>
      <c r="U20" s="103"/>
      <c r="V20" s="101"/>
      <c r="W20" s="103"/>
      <c r="X20" s="101"/>
      <c r="Y20" s="103"/>
      <c r="Z20" s="101"/>
      <c r="AA20" s="103"/>
      <c r="AB20" s="101"/>
      <c r="AC20" s="103"/>
      <c r="AD20" s="101"/>
      <c r="AE20" s="103"/>
      <c r="AF20" s="101"/>
      <c r="AG20" s="103"/>
      <c r="AH20" s="101"/>
      <c r="AI20" s="103"/>
      <c r="AJ20" s="101"/>
    </row>
    <row r="21" spans="1:36" ht="12.75">
      <c r="A21" s="23">
        <v>87</v>
      </c>
      <c r="B21" s="101">
        <v>16</v>
      </c>
      <c r="C21" s="23">
        <v>99</v>
      </c>
      <c r="D21" s="101">
        <v>16</v>
      </c>
      <c r="E21" s="23">
        <v>112</v>
      </c>
      <c r="F21" s="101">
        <v>16</v>
      </c>
      <c r="G21" s="23">
        <v>190</v>
      </c>
      <c r="H21" s="101">
        <v>16</v>
      </c>
      <c r="I21" s="102">
        <v>1060</v>
      </c>
      <c r="J21" s="101">
        <v>16</v>
      </c>
      <c r="K21" s="102">
        <v>1460</v>
      </c>
      <c r="L21" s="101">
        <v>16</v>
      </c>
      <c r="M21" s="102">
        <v>3580</v>
      </c>
      <c r="N21" s="101">
        <v>16</v>
      </c>
      <c r="O21" s="102">
        <v>8500</v>
      </c>
      <c r="P21" s="101">
        <v>16</v>
      </c>
      <c r="Q21" s="102">
        <v>6400</v>
      </c>
      <c r="R21" s="101">
        <v>16</v>
      </c>
      <c r="S21" s="102">
        <v>14000</v>
      </c>
      <c r="T21" s="101">
        <v>16</v>
      </c>
      <c r="U21" s="103">
        <v>310</v>
      </c>
      <c r="V21" s="101">
        <v>11</v>
      </c>
      <c r="W21" s="103">
        <v>740</v>
      </c>
      <c r="X21" s="101">
        <v>11</v>
      </c>
      <c r="Y21" s="103">
        <v>105</v>
      </c>
      <c r="Z21" s="101">
        <v>11</v>
      </c>
      <c r="AA21" s="103">
        <v>150</v>
      </c>
      <c r="AB21" s="101">
        <v>11</v>
      </c>
      <c r="AC21" s="103">
        <v>700</v>
      </c>
      <c r="AD21" s="101">
        <v>11</v>
      </c>
      <c r="AE21" s="103">
        <v>1100</v>
      </c>
      <c r="AF21" s="101">
        <v>11</v>
      </c>
      <c r="AG21" s="103">
        <v>1400</v>
      </c>
      <c r="AH21" s="101">
        <v>11</v>
      </c>
      <c r="AI21" s="103">
        <v>1200</v>
      </c>
      <c r="AJ21" s="101">
        <v>11</v>
      </c>
    </row>
    <row r="22" spans="1:36" ht="12.75">
      <c r="A22" s="23">
        <v>88</v>
      </c>
      <c r="B22" s="101">
        <v>15</v>
      </c>
      <c r="C22" s="23">
        <v>100</v>
      </c>
      <c r="D22" s="101">
        <v>15</v>
      </c>
      <c r="E22" s="23">
        <v>113</v>
      </c>
      <c r="F22" s="101">
        <v>15</v>
      </c>
      <c r="G22" s="23">
        <v>191</v>
      </c>
      <c r="H22" s="101">
        <v>15</v>
      </c>
      <c r="I22" s="102">
        <v>1061</v>
      </c>
      <c r="J22" s="101">
        <v>15</v>
      </c>
      <c r="K22" s="102">
        <v>1461</v>
      </c>
      <c r="L22" s="101">
        <v>15</v>
      </c>
      <c r="M22" s="102">
        <v>3581</v>
      </c>
      <c r="N22" s="101">
        <v>15</v>
      </c>
      <c r="O22" s="102">
        <v>8501</v>
      </c>
      <c r="P22" s="101">
        <v>15</v>
      </c>
      <c r="Q22" s="102">
        <v>6401</v>
      </c>
      <c r="R22" s="101">
        <v>15</v>
      </c>
      <c r="S22" s="102">
        <v>14001</v>
      </c>
      <c r="T22" s="101">
        <v>15</v>
      </c>
      <c r="U22" s="103"/>
      <c r="V22" s="101"/>
      <c r="W22" s="103"/>
      <c r="X22" s="101"/>
      <c r="Y22" s="103"/>
      <c r="Z22" s="101"/>
      <c r="AA22" s="103"/>
      <c r="AB22" s="101"/>
      <c r="AC22" s="103"/>
      <c r="AD22" s="101"/>
      <c r="AE22" s="103"/>
      <c r="AF22" s="101"/>
      <c r="AG22" s="103"/>
      <c r="AH22" s="101"/>
      <c r="AI22" s="103"/>
      <c r="AJ22" s="101"/>
    </row>
    <row r="23" spans="1:36" ht="12.75">
      <c r="A23" s="23">
        <v>90</v>
      </c>
      <c r="B23" s="101">
        <v>15</v>
      </c>
      <c r="C23" s="23">
        <v>102</v>
      </c>
      <c r="D23" s="101">
        <v>15</v>
      </c>
      <c r="E23" s="23">
        <v>115</v>
      </c>
      <c r="F23" s="101">
        <v>15</v>
      </c>
      <c r="G23" s="23">
        <v>195</v>
      </c>
      <c r="H23" s="101">
        <v>15</v>
      </c>
      <c r="I23" s="102">
        <v>1100</v>
      </c>
      <c r="J23" s="101">
        <v>15</v>
      </c>
      <c r="K23" s="102">
        <v>1490</v>
      </c>
      <c r="L23" s="101">
        <v>15</v>
      </c>
      <c r="M23" s="102">
        <v>4050</v>
      </c>
      <c r="N23" s="101">
        <v>15</v>
      </c>
      <c r="O23" s="102">
        <v>9050</v>
      </c>
      <c r="P23" s="101">
        <v>15</v>
      </c>
      <c r="Q23" s="102">
        <v>6500</v>
      </c>
      <c r="R23" s="101">
        <v>15</v>
      </c>
      <c r="S23" s="102">
        <v>14200</v>
      </c>
      <c r="T23" s="101">
        <v>15</v>
      </c>
      <c r="U23" s="103">
        <v>320</v>
      </c>
      <c r="V23" s="101">
        <v>12</v>
      </c>
      <c r="W23" s="103">
        <v>760</v>
      </c>
      <c r="X23" s="101">
        <v>12</v>
      </c>
      <c r="Y23" s="103"/>
      <c r="Z23" s="101">
        <v>12</v>
      </c>
      <c r="AA23" s="103"/>
      <c r="AB23" s="101">
        <v>12</v>
      </c>
      <c r="AC23" s="103">
        <v>720</v>
      </c>
      <c r="AD23" s="101">
        <v>12</v>
      </c>
      <c r="AE23" s="103">
        <v>1200</v>
      </c>
      <c r="AF23" s="101">
        <v>12</v>
      </c>
      <c r="AG23" s="103">
        <v>1500</v>
      </c>
      <c r="AH23" s="101">
        <v>12</v>
      </c>
      <c r="AI23" s="103">
        <v>1300</v>
      </c>
      <c r="AJ23" s="101">
        <v>12</v>
      </c>
    </row>
    <row r="24" spans="1:36" ht="12.75">
      <c r="A24" s="23">
        <v>91</v>
      </c>
      <c r="B24" s="101">
        <v>14</v>
      </c>
      <c r="C24" s="23">
        <v>103</v>
      </c>
      <c r="D24" s="101">
        <v>14</v>
      </c>
      <c r="E24" s="23">
        <v>116</v>
      </c>
      <c r="F24" s="101">
        <v>14</v>
      </c>
      <c r="G24" s="23">
        <v>196</v>
      </c>
      <c r="H24" s="101">
        <v>14</v>
      </c>
      <c r="I24" s="102">
        <v>1101</v>
      </c>
      <c r="J24" s="101">
        <v>14</v>
      </c>
      <c r="K24" s="102">
        <v>1491</v>
      </c>
      <c r="L24" s="101">
        <v>14</v>
      </c>
      <c r="M24" s="102">
        <v>4051</v>
      </c>
      <c r="N24" s="101">
        <v>14</v>
      </c>
      <c r="O24" s="102">
        <v>9051</v>
      </c>
      <c r="P24" s="101">
        <v>14</v>
      </c>
      <c r="Q24" s="102">
        <v>6501</v>
      </c>
      <c r="R24" s="101">
        <v>14</v>
      </c>
      <c r="S24" s="102">
        <v>14201</v>
      </c>
      <c r="T24" s="101">
        <v>14</v>
      </c>
      <c r="U24" s="103"/>
      <c r="V24" s="101"/>
      <c r="W24" s="103"/>
      <c r="X24" s="101"/>
      <c r="Y24" s="103"/>
      <c r="Z24" s="101"/>
      <c r="AA24" s="103"/>
      <c r="AB24" s="101"/>
      <c r="AC24" s="103"/>
      <c r="AD24" s="101"/>
      <c r="AE24" s="103"/>
      <c r="AF24" s="101"/>
      <c r="AG24" s="103"/>
      <c r="AH24" s="101"/>
      <c r="AI24" s="103"/>
      <c r="AJ24" s="101"/>
    </row>
    <row r="25" spans="1:36" ht="12.75">
      <c r="A25" s="23">
        <v>93</v>
      </c>
      <c r="B25" s="101">
        <v>14</v>
      </c>
      <c r="C25" s="23">
        <v>106</v>
      </c>
      <c r="D25" s="101">
        <v>14</v>
      </c>
      <c r="E25" s="23">
        <v>118</v>
      </c>
      <c r="F25" s="101">
        <v>14</v>
      </c>
      <c r="G25" s="23">
        <v>200</v>
      </c>
      <c r="H25" s="101">
        <v>14</v>
      </c>
      <c r="I25" s="102">
        <v>1140</v>
      </c>
      <c r="J25" s="101">
        <v>14</v>
      </c>
      <c r="K25" s="102">
        <v>1520</v>
      </c>
      <c r="L25" s="101">
        <v>14</v>
      </c>
      <c r="M25" s="102">
        <v>4120</v>
      </c>
      <c r="N25" s="101">
        <v>14</v>
      </c>
      <c r="O25" s="102">
        <v>9200</v>
      </c>
      <c r="P25" s="101">
        <v>14</v>
      </c>
      <c r="Q25" s="102">
        <v>7000</v>
      </c>
      <c r="R25" s="101">
        <v>14</v>
      </c>
      <c r="S25" s="102">
        <v>14400</v>
      </c>
      <c r="T25" s="101">
        <v>14</v>
      </c>
      <c r="U25" s="103">
        <v>330</v>
      </c>
      <c r="V25" s="101">
        <v>13</v>
      </c>
      <c r="W25" s="103">
        <v>780</v>
      </c>
      <c r="X25" s="101">
        <v>13</v>
      </c>
      <c r="Y25" s="103">
        <v>110</v>
      </c>
      <c r="Z25" s="101">
        <v>13</v>
      </c>
      <c r="AA25" s="103">
        <v>160</v>
      </c>
      <c r="AB25" s="101">
        <v>13</v>
      </c>
      <c r="AC25" s="103">
        <v>740</v>
      </c>
      <c r="AD25" s="101">
        <v>13</v>
      </c>
      <c r="AE25" s="103">
        <v>1300</v>
      </c>
      <c r="AF25" s="101">
        <v>13</v>
      </c>
      <c r="AG25" s="103">
        <v>1600</v>
      </c>
      <c r="AH25" s="101">
        <v>13</v>
      </c>
      <c r="AI25" s="103">
        <v>1400</v>
      </c>
      <c r="AJ25" s="101">
        <v>13</v>
      </c>
    </row>
    <row r="26" spans="1:36" ht="12.75">
      <c r="A26" s="23">
        <v>94</v>
      </c>
      <c r="B26" s="101">
        <v>13</v>
      </c>
      <c r="C26" s="23">
        <v>107</v>
      </c>
      <c r="D26" s="101">
        <v>13</v>
      </c>
      <c r="E26" s="23">
        <v>119</v>
      </c>
      <c r="F26" s="101">
        <v>13</v>
      </c>
      <c r="G26" s="23">
        <v>201</v>
      </c>
      <c r="H26" s="101">
        <v>13</v>
      </c>
      <c r="I26" s="102">
        <v>1141</v>
      </c>
      <c r="J26" s="101">
        <v>13</v>
      </c>
      <c r="K26" s="102">
        <v>1521</v>
      </c>
      <c r="L26" s="101">
        <v>13</v>
      </c>
      <c r="M26" s="102">
        <v>4121</v>
      </c>
      <c r="N26" s="101">
        <v>13</v>
      </c>
      <c r="O26" s="102">
        <v>9201</v>
      </c>
      <c r="P26" s="101">
        <v>13</v>
      </c>
      <c r="Q26" s="102">
        <v>7001</v>
      </c>
      <c r="R26" s="101">
        <v>13</v>
      </c>
      <c r="S26" s="102">
        <v>14401</v>
      </c>
      <c r="T26" s="101">
        <v>13</v>
      </c>
      <c r="U26" s="103"/>
      <c r="V26" s="101"/>
      <c r="W26" s="103"/>
      <c r="X26" s="101"/>
      <c r="Y26" s="103"/>
      <c r="Z26" s="101"/>
      <c r="AA26" s="103"/>
      <c r="AB26" s="101"/>
      <c r="AC26" s="103"/>
      <c r="AD26" s="101"/>
      <c r="AE26" s="103"/>
      <c r="AF26" s="101"/>
      <c r="AG26" s="103"/>
      <c r="AH26" s="101"/>
      <c r="AI26" s="103"/>
      <c r="AJ26" s="101"/>
    </row>
    <row r="27" spans="1:36" ht="12.75">
      <c r="A27" s="23">
        <v>96</v>
      </c>
      <c r="B27" s="101">
        <v>13</v>
      </c>
      <c r="C27" s="23">
        <v>110</v>
      </c>
      <c r="D27" s="101">
        <v>13</v>
      </c>
      <c r="E27" s="23">
        <v>121</v>
      </c>
      <c r="F27" s="101">
        <v>13</v>
      </c>
      <c r="G27" s="23">
        <v>205</v>
      </c>
      <c r="H27" s="101">
        <v>13</v>
      </c>
      <c r="I27" s="102">
        <v>1180</v>
      </c>
      <c r="J27" s="101">
        <v>13</v>
      </c>
      <c r="K27" s="102">
        <v>1550</v>
      </c>
      <c r="L27" s="101">
        <v>13</v>
      </c>
      <c r="M27" s="102">
        <v>4200</v>
      </c>
      <c r="N27" s="101">
        <v>13</v>
      </c>
      <c r="O27" s="102">
        <v>9350</v>
      </c>
      <c r="P27" s="101">
        <v>13</v>
      </c>
      <c r="Q27" s="102">
        <v>7100</v>
      </c>
      <c r="R27" s="101">
        <v>13</v>
      </c>
      <c r="S27" s="102">
        <v>15000</v>
      </c>
      <c r="T27" s="101">
        <v>13</v>
      </c>
      <c r="U27" s="103">
        <v>340</v>
      </c>
      <c r="V27" s="101">
        <v>14</v>
      </c>
      <c r="W27" s="103">
        <v>800</v>
      </c>
      <c r="X27" s="101">
        <v>14</v>
      </c>
      <c r="Y27" s="103"/>
      <c r="Z27" s="101">
        <v>14</v>
      </c>
      <c r="AA27" s="103"/>
      <c r="AB27" s="101">
        <v>14</v>
      </c>
      <c r="AC27" s="103">
        <v>760</v>
      </c>
      <c r="AD27" s="101">
        <v>14</v>
      </c>
      <c r="AE27" s="103">
        <v>1400</v>
      </c>
      <c r="AF27" s="101">
        <v>14</v>
      </c>
      <c r="AG27" s="103">
        <v>1700</v>
      </c>
      <c r="AH27" s="101">
        <v>14</v>
      </c>
      <c r="AI27" s="103">
        <v>1500</v>
      </c>
      <c r="AJ27" s="101">
        <v>14</v>
      </c>
    </row>
    <row r="28" spans="1:36" ht="12.75">
      <c r="A28" s="23">
        <v>97</v>
      </c>
      <c r="B28" s="101">
        <v>12</v>
      </c>
      <c r="C28" s="23">
        <v>111</v>
      </c>
      <c r="D28" s="101">
        <v>12</v>
      </c>
      <c r="E28" s="23">
        <v>122</v>
      </c>
      <c r="F28" s="101">
        <v>12</v>
      </c>
      <c r="G28" s="23">
        <v>206</v>
      </c>
      <c r="H28" s="101">
        <v>12</v>
      </c>
      <c r="I28" s="102">
        <v>1181</v>
      </c>
      <c r="J28" s="101">
        <v>12</v>
      </c>
      <c r="K28" s="102">
        <v>1551</v>
      </c>
      <c r="L28" s="101">
        <v>12</v>
      </c>
      <c r="M28" s="102">
        <v>4201</v>
      </c>
      <c r="N28" s="101">
        <v>12</v>
      </c>
      <c r="O28" s="102">
        <v>9351</v>
      </c>
      <c r="P28" s="101">
        <v>12</v>
      </c>
      <c r="Q28" s="102">
        <v>7101</v>
      </c>
      <c r="R28" s="101">
        <v>12</v>
      </c>
      <c r="S28" s="102">
        <v>15001</v>
      </c>
      <c r="T28" s="101">
        <v>12</v>
      </c>
      <c r="U28" s="103"/>
      <c r="V28" s="101"/>
      <c r="W28" s="103"/>
      <c r="X28" s="101"/>
      <c r="Y28" s="103"/>
      <c r="Z28" s="101"/>
      <c r="AA28" s="103"/>
      <c r="AB28" s="101"/>
      <c r="AC28" s="103"/>
      <c r="AD28" s="101"/>
      <c r="AE28" s="103"/>
      <c r="AF28" s="101"/>
      <c r="AG28" s="103"/>
      <c r="AH28" s="101"/>
      <c r="AI28" s="103"/>
      <c r="AJ28" s="101"/>
    </row>
    <row r="29" spans="1:36" ht="12.75">
      <c r="A29" s="23">
        <v>99</v>
      </c>
      <c r="B29" s="101">
        <v>12</v>
      </c>
      <c r="C29" s="23">
        <v>114</v>
      </c>
      <c r="D29" s="101">
        <v>12</v>
      </c>
      <c r="E29" s="23">
        <v>124</v>
      </c>
      <c r="F29" s="101">
        <v>12</v>
      </c>
      <c r="G29" s="23">
        <v>210</v>
      </c>
      <c r="H29" s="101">
        <v>12</v>
      </c>
      <c r="I29" s="102">
        <v>1220</v>
      </c>
      <c r="J29" s="101">
        <v>12</v>
      </c>
      <c r="K29" s="102">
        <v>1580</v>
      </c>
      <c r="L29" s="101">
        <v>12</v>
      </c>
      <c r="M29" s="102">
        <v>4280</v>
      </c>
      <c r="N29" s="101">
        <v>12</v>
      </c>
      <c r="O29" s="102">
        <v>9500</v>
      </c>
      <c r="P29" s="101">
        <v>12</v>
      </c>
      <c r="Q29" s="102">
        <v>7200</v>
      </c>
      <c r="R29" s="101">
        <v>12</v>
      </c>
      <c r="S29" s="102">
        <v>15200</v>
      </c>
      <c r="T29" s="101">
        <v>12</v>
      </c>
      <c r="U29" s="103">
        <v>350</v>
      </c>
      <c r="V29" s="101">
        <v>15</v>
      </c>
      <c r="W29" s="103">
        <v>820</v>
      </c>
      <c r="X29" s="101">
        <v>15</v>
      </c>
      <c r="Y29" s="103">
        <v>115</v>
      </c>
      <c r="Z29" s="101">
        <v>15</v>
      </c>
      <c r="AA29" s="103">
        <v>170</v>
      </c>
      <c r="AB29" s="101">
        <v>15</v>
      </c>
      <c r="AC29" s="103">
        <v>780</v>
      </c>
      <c r="AD29" s="101">
        <v>15</v>
      </c>
      <c r="AE29" s="103">
        <v>1500</v>
      </c>
      <c r="AF29" s="101">
        <v>15</v>
      </c>
      <c r="AG29" s="103">
        <v>1800</v>
      </c>
      <c r="AH29" s="101">
        <v>15</v>
      </c>
      <c r="AI29" s="103">
        <v>1600</v>
      </c>
      <c r="AJ29" s="101">
        <v>15</v>
      </c>
    </row>
    <row r="30" spans="1:36" ht="12.75">
      <c r="A30" s="23">
        <v>100</v>
      </c>
      <c r="B30" s="101">
        <v>11</v>
      </c>
      <c r="C30" s="23">
        <v>115</v>
      </c>
      <c r="D30" s="101">
        <v>11</v>
      </c>
      <c r="E30" s="23">
        <v>125</v>
      </c>
      <c r="F30" s="101">
        <v>11</v>
      </c>
      <c r="G30" s="23">
        <v>211</v>
      </c>
      <c r="H30" s="101">
        <v>11</v>
      </c>
      <c r="I30" s="102">
        <v>1221</v>
      </c>
      <c r="J30" s="101">
        <v>11</v>
      </c>
      <c r="K30" s="102">
        <v>1581</v>
      </c>
      <c r="L30" s="101">
        <v>11</v>
      </c>
      <c r="M30" s="102">
        <v>4281</v>
      </c>
      <c r="N30" s="101">
        <v>11</v>
      </c>
      <c r="O30" s="102">
        <v>9501</v>
      </c>
      <c r="P30" s="101">
        <v>11</v>
      </c>
      <c r="Q30" s="102">
        <v>7201</v>
      </c>
      <c r="R30" s="101">
        <v>11</v>
      </c>
      <c r="S30" s="102">
        <v>15201</v>
      </c>
      <c r="T30" s="101">
        <v>11</v>
      </c>
      <c r="U30" s="103"/>
      <c r="V30" s="101"/>
      <c r="W30" s="103"/>
      <c r="X30" s="101"/>
      <c r="Y30" s="103"/>
      <c r="Z30" s="101"/>
      <c r="AA30" s="103"/>
      <c r="AB30" s="101"/>
      <c r="AC30" s="103"/>
      <c r="AD30" s="101"/>
      <c r="AE30" s="103"/>
      <c r="AF30" s="101"/>
      <c r="AG30" s="103"/>
      <c r="AH30" s="101"/>
      <c r="AI30" s="103"/>
      <c r="AJ30" s="101"/>
    </row>
    <row r="31" spans="1:36" ht="12.75">
      <c r="A31" s="23">
        <v>102</v>
      </c>
      <c r="B31" s="101">
        <v>11</v>
      </c>
      <c r="C31" s="23">
        <v>118</v>
      </c>
      <c r="D31" s="101">
        <v>11</v>
      </c>
      <c r="E31" s="23">
        <v>128</v>
      </c>
      <c r="F31" s="101">
        <v>11</v>
      </c>
      <c r="G31" s="23">
        <v>215</v>
      </c>
      <c r="H31" s="101">
        <v>11</v>
      </c>
      <c r="I31" s="102">
        <v>1260</v>
      </c>
      <c r="J31" s="101">
        <v>11</v>
      </c>
      <c r="K31" s="102">
        <v>2020</v>
      </c>
      <c r="L31" s="101">
        <v>11</v>
      </c>
      <c r="M31" s="102">
        <v>4360</v>
      </c>
      <c r="N31" s="101">
        <v>11</v>
      </c>
      <c r="O31" s="102">
        <v>10050</v>
      </c>
      <c r="P31" s="101">
        <v>11</v>
      </c>
      <c r="Q31" s="102">
        <v>7300</v>
      </c>
      <c r="R31" s="101">
        <v>11</v>
      </c>
      <c r="S31" s="102">
        <v>15400</v>
      </c>
      <c r="T31" s="101">
        <v>11</v>
      </c>
      <c r="U31" s="103">
        <v>360</v>
      </c>
      <c r="V31" s="101">
        <v>16</v>
      </c>
      <c r="W31" s="103">
        <v>840</v>
      </c>
      <c r="X31" s="101">
        <v>16</v>
      </c>
      <c r="Y31" s="103"/>
      <c r="Z31" s="101">
        <v>16</v>
      </c>
      <c r="AA31" s="103"/>
      <c r="AB31" s="101">
        <v>16</v>
      </c>
      <c r="AC31" s="103">
        <v>800</v>
      </c>
      <c r="AD31" s="101">
        <v>16</v>
      </c>
      <c r="AE31" s="103">
        <v>1600</v>
      </c>
      <c r="AF31" s="101">
        <v>16</v>
      </c>
      <c r="AG31" s="103">
        <v>1900</v>
      </c>
      <c r="AH31" s="101">
        <v>16</v>
      </c>
      <c r="AI31" s="103">
        <v>1700</v>
      </c>
      <c r="AJ31" s="101">
        <v>16</v>
      </c>
    </row>
    <row r="32" spans="1:36" ht="12.75">
      <c r="A32" s="23">
        <v>103</v>
      </c>
      <c r="B32" s="101">
        <v>10</v>
      </c>
      <c r="C32" s="23">
        <v>119</v>
      </c>
      <c r="D32" s="101">
        <v>10</v>
      </c>
      <c r="E32" s="23">
        <v>129</v>
      </c>
      <c r="F32" s="101">
        <v>10</v>
      </c>
      <c r="G32" s="23">
        <v>216</v>
      </c>
      <c r="H32" s="101">
        <v>10</v>
      </c>
      <c r="I32" s="102">
        <v>1261</v>
      </c>
      <c r="J32" s="101">
        <v>10</v>
      </c>
      <c r="K32" s="102">
        <v>2021</v>
      </c>
      <c r="L32" s="101">
        <v>10</v>
      </c>
      <c r="M32" s="102">
        <v>4361</v>
      </c>
      <c r="N32" s="101">
        <v>10</v>
      </c>
      <c r="O32" s="102">
        <v>10051</v>
      </c>
      <c r="P32" s="101">
        <v>10</v>
      </c>
      <c r="Q32" s="102">
        <v>7301</v>
      </c>
      <c r="R32" s="101">
        <v>10</v>
      </c>
      <c r="S32" s="102">
        <v>15401</v>
      </c>
      <c r="T32" s="101">
        <v>10</v>
      </c>
      <c r="U32" s="103"/>
      <c r="V32" s="101"/>
      <c r="W32" s="103"/>
      <c r="X32" s="101"/>
      <c r="Y32" s="103"/>
      <c r="Z32" s="101"/>
      <c r="AA32" s="103"/>
      <c r="AB32" s="101"/>
      <c r="AC32" s="103"/>
      <c r="AD32" s="101"/>
      <c r="AE32" s="103"/>
      <c r="AF32" s="101"/>
      <c r="AG32" s="103"/>
      <c r="AH32" s="101"/>
      <c r="AI32" s="103"/>
      <c r="AJ32" s="101"/>
    </row>
    <row r="33" spans="1:36" ht="12.75">
      <c r="A33" s="23">
        <v>105</v>
      </c>
      <c r="B33" s="101">
        <v>10</v>
      </c>
      <c r="C33" s="23">
        <v>122</v>
      </c>
      <c r="D33" s="101">
        <v>10</v>
      </c>
      <c r="E33" s="23">
        <v>132</v>
      </c>
      <c r="F33" s="101">
        <v>10</v>
      </c>
      <c r="G33" s="23">
        <v>220</v>
      </c>
      <c r="H33" s="101">
        <v>10</v>
      </c>
      <c r="I33" s="102">
        <v>1300</v>
      </c>
      <c r="J33" s="101">
        <v>10</v>
      </c>
      <c r="K33" s="102">
        <v>2060</v>
      </c>
      <c r="L33" s="101">
        <v>10</v>
      </c>
      <c r="M33" s="102">
        <v>4440</v>
      </c>
      <c r="N33" s="101">
        <v>10</v>
      </c>
      <c r="O33" s="102">
        <v>10200</v>
      </c>
      <c r="P33" s="101">
        <v>10</v>
      </c>
      <c r="Q33" s="102">
        <v>7400</v>
      </c>
      <c r="R33" s="101">
        <v>10</v>
      </c>
      <c r="S33" s="102">
        <v>16000</v>
      </c>
      <c r="T33" s="101">
        <v>10</v>
      </c>
      <c r="U33" s="103">
        <v>370</v>
      </c>
      <c r="V33" s="101">
        <v>17</v>
      </c>
      <c r="W33" s="103">
        <v>860</v>
      </c>
      <c r="X33" s="101">
        <v>17</v>
      </c>
      <c r="Y33" s="103">
        <v>120</v>
      </c>
      <c r="Z33" s="101">
        <v>17</v>
      </c>
      <c r="AA33" s="103">
        <v>180</v>
      </c>
      <c r="AB33" s="101">
        <v>17</v>
      </c>
      <c r="AC33" s="103">
        <v>825</v>
      </c>
      <c r="AD33" s="101">
        <v>17</v>
      </c>
      <c r="AE33" s="103">
        <v>1700</v>
      </c>
      <c r="AF33" s="101">
        <v>17</v>
      </c>
      <c r="AG33" s="103">
        <v>2000</v>
      </c>
      <c r="AH33" s="101">
        <v>17</v>
      </c>
      <c r="AI33" s="103">
        <v>1800</v>
      </c>
      <c r="AJ33" s="101">
        <v>17</v>
      </c>
    </row>
    <row r="34" spans="1:36" ht="12.75">
      <c r="A34" s="23">
        <v>106</v>
      </c>
      <c r="B34" s="101">
        <v>9</v>
      </c>
      <c r="C34" s="23">
        <v>123</v>
      </c>
      <c r="D34" s="101">
        <v>9</v>
      </c>
      <c r="E34" s="23">
        <v>133</v>
      </c>
      <c r="F34" s="101">
        <v>9</v>
      </c>
      <c r="G34" s="23">
        <v>221</v>
      </c>
      <c r="H34" s="101">
        <v>9</v>
      </c>
      <c r="I34" s="102">
        <v>1301</v>
      </c>
      <c r="J34" s="101">
        <v>9</v>
      </c>
      <c r="K34" s="102">
        <v>2061</v>
      </c>
      <c r="L34" s="101">
        <v>9</v>
      </c>
      <c r="M34" s="102">
        <v>4441</v>
      </c>
      <c r="N34" s="101">
        <v>9</v>
      </c>
      <c r="O34" s="102">
        <v>10201</v>
      </c>
      <c r="P34" s="101">
        <v>9</v>
      </c>
      <c r="Q34" s="102">
        <v>7401</v>
      </c>
      <c r="R34" s="101">
        <v>9</v>
      </c>
      <c r="S34" s="102">
        <v>16001</v>
      </c>
      <c r="T34" s="101">
        <v>9</v>
      </c>
      <c r="U34" s="103"/>
      <c r="V34" s="101"/>
      <c r="W34" s="103"/>
      <c r="X34" s="101"/>
      <c r="Y34" s="103"/>
      <c r="Z34" s="101"/>
      <c r="AA34" s="103"/>
      <c r="AB34" s="101"/>
      <c r="AC34" s="103"/>
      <c r="AD34" s="101"/>
      <c r="AE34" s="103"/>
      <c r="AF34" s="101"/>
      <c r="AG34" s="103"/>
      <c r="AH34" s="101"/>
      <c r="AI34" s="103"/>
      <c r="AJ34" s="101"/>
    </row>
    <row r="35" spans="1:36" ht="12.75">
      <c r="A35" s="23">
        <v>109</v>
      </c>
      <c r="B35" s="101">
        <v>9</v>
      </c>
      <c r="C35" s="23">
        <v>126</v>
      </c>
      <c r="D35" s="101">
        <v>9</v>
      </c>
      <c r="E35" s="23">
        <v>136</v>
      </c>
      <c r="F35" s="101">
        <v>9</v>
      </c>
      <c r="G35" s="23">
        <v>225</v>
      </c>
      <c r="H35" s="101">
        <v>9</v>
      </c>
      <c r="I35" s="102">
        <v>1340</v>
      </c>
      <c r="J35" s="101">
        <v>9</v>
      </c>
      <c r="K35" s="102">
        <v>2100</v>
      </c>
      <c r="L35" s="101">
        <v>9</v>
      </c>
      <c r="M35" s="102">
        <v>4520</v>
      </c>
      <c r="N35" s="101">
        <v>9</v>
      </c>
      <c r="O35" s="102">
        <v>10400</v>
      </c>
      <c r="P35" s="101">
        <v>9</v>
      </c>
      <c r="Q35" s="102">
        <v>7500</v>
      </c>
      <c r="R35" s="101">
        <v>9</v>
      </c>
      <c r="S35" s="102">
        <v>16200</v>
      </c>
      <c r="T35" s="101">
        <v>9</v>
      </c>
      <c r="U35" s="103">
        <v>380</v>
      </c>
      <c r="V35" s="101">
        <v>18</v>
      </c>
      <c r="W35" s="103">
        <v>880</v>
      </c>
      <c r="X35" s="101">
        <v>18</v>
      </c>
      <c r="Y35" s="103">
        <v>125</v>
      </c>
      <c r="Z35" s="101">
        <v>18</v>
      </c>
      <c r="AA35" s="103">
        <v>190</v>
      </c>
      <c r="AB35" s="101">
        <v>18</v>
      </c>
      <c r="AC35" s="103">
        <v>850</v>
      </c>
      <c r="AD35" s="101">
        <v>18</v>
      </c>
      <c r="AE35" s="103">
        <v>1800</v>
      </c>
      <c r="AF35" s="101">
        <v>18</v>
      </c>
      <c r="AG35" s="103">
        <v>2100</v>
      </c>
      <c r="AH35" s="101">
        <v>18</v>
      </c>
      <c r="AI35" s="103">
        <v>1900</v>
      </c>
      <c r="AJ35" s="101">
        <v>18</v>
      </c>
    </row>
    <row r="36" spans="1:36" ht="12.75">
      <c r="A36" s="23">
        <v>110</v>
      </c>
      <c r="B36" s="101">
        <v>8</v>
      </c>
      <c r="C36" s="23">
        <v>127</v>
      </c>
      <c r="D36" s="101">
        <v>8</v>
      </c>
      <c r="E36" s="23">
        <v>137</v>
      </c>
      <c r="F36" s="101">
        <v>8</v>
      </c>
      <c r="G36" s="23">
        <v>226</v>
      </c>
      <c r="H36" s="101">
        <v>8</v>
      </c>
      <c r="I36" s="102">
        <v>1341</v>
      </c>
      <c r="J36" s="101">
        <v>8</v>
      </c>
      <c r="K36" s="102">
        <v>2101</v>
      </c>
      <c r="L36" s="101">
        <v>8</v>
      </c>
      <c r="M36" s="102">
        <v>4521</v>
      </c>
      <c r="N36" s="101">
        <v>8</v>
      </c>
      <c r="O36" s="102">
        <v>10401</v>
      </c>
      <c r="P36" s="101">
        <v>8</v>
      </c>
      <c r="Q36" s="102">
        <v>7501</v>
      </c>
      <c r="R36" s="101">
        <v>8</v>
      </c>
      <c r="S36" s="102">
        <v>16201</v>
      </c>
      <c r="T36" s="101">
        <v>8</v>
      </c>
      <c r="U36" s="103"/>
      <c r="V36" s="101"/>
      <c r="W36" s="103"/>
      <c r="X36" s="101"/>
      <c r="Y36" s="103"/>
      <c r="Z36" s="101"/>
      <c r="AA36" s="103"/>
      <c r="AB36" s="101"/>
      <c r="AC36" s="103"/>
      <c r="AD36" s="101"/>
      <c r="AE36" s="103"/>
      <c r="AF36" s="101"/>
      <c r="AG36" s="103"/>
      <c r="AH36" s="101"/>
      <c r="AI36" s="103"/>
      <c r="AJ36" s="101"/>
    </row>
    <row r="37" spans="1:36" ht="12.75">
      <c r="A37" s="23">
        <v>113</v>
      </c>
      <c r="B37" s="101">
        <v>8</v>
      </c>
      <c r="C37" s="23">
        <v>130</v>
      </c>
      <c r="D37" s="101">
        <v>8</v>
      </c>
      <c r="E37" s="23">
        <v>140</v>
      </c>
      <c r="F37" s="101">
        <v>8</v>
      </c>
      <c r="G37" s="23">
        <v>230</v>
      </c>
      <c r="H37" s="101">
        <v>8</v>
      </c>
      <c r="I37" s="102">
        <v>1380</v>
      </c>
      <c r="J37" s="101">
        <v>8</v>
      </c>
      <c r="K37" s="102">
        <v>2150</v>
      </c>
      <c r="L37" s="101">
        <v>8</v>
      </c>
      <c r="M37" s="102">
        <v>5000</v>
      </c>
      <c r="N37" s="101">
        <v>8</v>
      </c>
      <c r="O37" s="102">
        <v>11000</v>
      </c>
      <c r="P37" s="101">
        <v>8</v>
      </c>
      <c r="Q37" s="102">
        <v>8000</v>
      </c>
      <c r="R37" s="101">
        <v>8</v>
      </c>
      <c r="S37" s="102">
        <v>16400</v>
      </c>
      <c r="T37" s="101">
        <v>8</v>
      </c>
      <c r="U37" s="103">
        <v>390</v>
      </c>
      <c r="V37" s="101">
        <v>19</v>
      </c>
      <c r="W37" s="103">
        <v>900</v>
      </c>
      <c r="X37" s="101">
        <v>19</v>
      </c>
      <c r="Y37" s="103">
        <v>130</v>
      </c>
      <c r="Z37" s="101">
        <v>19</v>
      </c>
      <c r="AA37" s="103">
        <v>200</v>
      </c>
      <c r="AB37" s="101">
        <v>19</v>
      </c>
      <c r="AC37" s="103">
        <v>875</v>
      </c>
      <c r="AD37" s="101">
        <v>19</v>
      </c>
      <c r="AE37" s="103">
        <v>1900</v>
      </c>
      <c r="AF37" s="101">
        <v>19</v>
      </c>
      <c r="AG37" s="103">
        <v>2200</v>
      </c>
      <c r="AH37" s="101">
        <v>19</v>
      </c>
      <c r="AI37" s="103">
        <v>2100</v>
      </c>
      <c r="AJ37" s="101">
        <v>19</v>
      </c>
    </row>
    <row r="38" spans="1:36" ht="12.75">
      <c r="A38" s="23">
        <v>114</v>
      </c>
      <c r="B38" s="101">
        <v>7</v>
      </c>
      <c r="C38" s="23">
        <v>131</v>
      </c>
      <c r="D38" s="101">
        <v>7</v>
      </c>
      <c r="E38" s="23">
        <v>141</v>
      </c>
      <c r="F38" s="101">
        <v>7</v>
      </c>
      <c r="G38" s="23">
        <v>231</v>
      </c>
      <c r="H38" s="101">
        <v>7</v>
      </c>
      <c r="I38" s="102">
        <v>1381</v>
      </c>
      <c r="J38" s="101">
        <v>7</v>
      </c>
      <c r="K38" s="102">
        <v>2151</v>
      </c>
      <c r="L38" s="101">
        <v>7</v>
      </c>
      <c r="M38" s="102">
        <v>5001</v>
      </c>
      <c r="N38" s="101">
        <v>7</v>
      </c>
      <c r="O38" s="102">
        <v>11001</v>
      </c>
      <c r="P38" s="101">
        <v>7</v>
      </c>
      <c r="Q38" s="102">
        <v>8001</v>
      </c>
      <c r="R38" s="101">
        <v>7</v>
      </c>
      <c r="S38" s="102">
        <v>16401</v>
      </c>
      <c r="T38" s="101">
        <v>7</v>
      </c>
      <c r="U38" s="103"/>
      <c r="V38" s="101"/>
      <c r="W38" s="103"/>
      <c r="X38" s="101"/>
      <c r="Y38" s="103"/>
      <c r="Z38" s="101"/>
      <c r="AA38" s="103"/>
      <c r="AB38" s="101"/>
      <c r="AC38" s="103"/>
      <c r="AD38" s="101"/>
      <c r="AE38" s="103"/>
      <c r="AF38" s="101"/>
      <c r="AG38" s="103"/>
      <c r="AH38" s="101"/>
      <c r="AI38" s="103"/>
      <c r="AJ38" s="101"/>
    </row>
    <row r="39" spans="1:36" ht="12.75">
      <c r="A39" s="23">
        <v>117</v>
      </c>
      <c r="B39" s="101">
        <v>7</v>
      </c>
      <c r="C39" s="23">
        <v>135</v>
      </c>
      <c r="D39" s="101">
        <v>7</v>
      </c>
      <c r="E39" s="23">
        <v>145</v>
      </c>
      <c r="F39" s="101">
        <v>7</v>
      </c>
      <c r="G39" s="23">
        <v>237</v>
      </c>
      <c r="H39" s="101">
        <v>7</v>
      </c>
      <c r="I39" s="102">
        <v>1420</v>
      </c>
      <c r="J39" s="101">
        <v>7</v>
      </c>
      <c r="K39" s="102">
        <v>2200</v>
      </c>
      <c r="L39" s="101">
        <v>7</v>
      </c>
      <c r="M39" s="102">
        <v>5100</v>
      </c>
      <c r="N39" s="101">
        <v>7</v>
      </c>
      <c r="O39" s="102">
        <v>11200</v>
      </c>
      <c r="P39" s="101">
        <v>7</v>
      </c>
      <c r="Q39" s="102">
        <v>8100</v>
      </c>
      <c r="R39" s="101">
        <v>7</v>
      </c>
      <c r="S39" s="102">
        <v>17100</v>
      </c>
      <c r="T39" s="101">
        <v>7</v>
      </c>
      <c r="U39" s="103">
        <v>400</v>
      </c>
      <c r="V39" s="101">
        <v>20</v>
      </c>
      <c r="W39" s="103">
        <v>925</v>
      </c>
      <c r="X39" s="101">
        <v>20</v>
      </c>
      <c r="Y39" s="103">
        <v>135</v>
      </c>
      <c r="Z39" s="101">
        <v>20</v>
      </c>
      <c r="AA39" s="103">
        <v>210</v>
      </c>
      <c r="AB39" s="101">
        <v>20</v>
      </c>
      <c r="AC39" s="103">
        <v>900</v>
      </c>
      <c r="AD39" s="101">
        <v>20</v>
      </c>
      <c r="AE39" s="103">
        <v>2000</v>
      </c>
      <c r="AF39" s="101">
        <v>20</v>
      </c>
      <c r="AG39" s="103">
        <v>2400</v>
      </c>
      <c r="AH39" s="101">
        <v>20</v>
      </c>
      <c r="AI39" s="103">
        <v>2300</v>
      </c>
      <c r="AJ39" s="101">
        <v>20</v>
      </c>
    </row>
    <row r="40" spans="1:36" ht="12.75">
      <c r="A40" s="23">
        <v>118</v>
      </c>
      <c r="B40" s="101">
        <v>6</v>
      </c>
      <c r="C40" s="23">
        <v>136</v>
      </c>
      <c r="D40" s="101">
        <v>6</v>
      </c>
      <c r="E40" s="23">
        <v>146</v>
      </c>
      <c r="F40" s="101">
        <v>6</v>
      </c>
      <c r="G40" s="23">
        <v>238</v>
      </c>
      <c r="H40" s="101">
        <v>6</v>
      </c>
      <c r="I40" s="102">
        <v>1421</v>
      </c>
      <c r="J40" s="101">
        <v>6</v>
      </c>
      <c r="K40" s="102">
        <v>2201</v>
      </c>
      <c r="L40" s="101">
        <v>6</v>
      </c>
      <c r="M40" s="102">
        <v>5101</v>
      </c>
      <c r="N40" s="101">
        <v>6</v>
      </c>
      <c r="O40" s="102">
        <v>11201</v>
      </c>
      <c r="P40" s="101">
        <v>6</v>
      </c>
      <c r="Q40" s="102">
        <v>8101</v>
      </c>
      <c r="R40" s="101">
        <v>6</v>
      </c>
      <c r="S40" s="102">
        <v>17101</v>
      </c>
      <c r="T40" s="101">
        <v>6</v>
      </c>
      <c r="U40" s="103"/>
      <c r="V40" s="101"/>
      <c r="W40" s="103"/>
      <c r="X40" s="101"/>
      <c r="Y40" s="103"/>
      <c r="Z40" s="101"/>
      <c r="AA40" s="103"/>
      <c r="AB40" s="101"/>
      <c r="AC40" s="103"/>
      <c r="AD40" s="101"/>
      <c r="AE40" s="103"/>
      <c r="AF40" s="101"/>
      <c r="AG40" s="103"/>
      <c r="AH40" s="101"/>
      <c r="AI40" s="103"/>
      <c r="AJ40" s="101"/>
    </row>
    <row r="41" spans="1:36" ht="12.75">
      <c r="A41" s="23">
        <v>122</v>
      </c>
      <c r="B41" s="101">
        <v>6</v>
      </c>
      <c r="C41" s="23">
        <v>140</v>
      </c>
      <c r="D41" s="101">
        <v>6</v>
      </c>
      <c r="E41" s="23">
        <v>150</v>
      </c>
      <c r="F41" s="101">
        <v>6</v>
      </c>
      <c r="G41" s="23">
        <v>244</v>
      </c>
      <c r="H41" s="101">
        <v>6</v>
      </c>
      <c r="I41" s="102">
        <v>1460</v>
      </c>
      <c r="J41" s="101">
        <v>6</v>
      </c>
      <c r="K41" s="102">
        <v>2250</v>
      </c>
      <c r="L41" s="101">
        <v>6</v>
      </c>
      <c r="M41" s="102">
        <v>5260</v>
      </c>
      <c r="N41" s="101">
        <v>6</v>
      </c>
      <c r="O41" s="102">
        <v>11400</v>
      </c>
      <c r="P41" s="101">
        <v>6</v>
      </c>
      <c r="Q41" s="102">
        <v>8200</v>
      </c>
      <c r="R41" s="101">
        <v>6</v>
      </c>
      <c r="S41" s="102">
        <v>17400</v>
      </c>
      <c r="T41" s="101">
        <v>6</v>
      </c>
      <c r="U41" s="103">
        <v>420</v>
      </c>
      <c r="V41" s="101">
        <v>21</v>
      </c>
      <c r="W41" s="103">
        <v>950</v>
      </c>
      <c r="X41" s="101">
        <v>21</v>
      </c>
      <c r="Y41" s="103">
        <v>140</v>
      </c>
      <c r="Z41" s="101">
        <v>21</v>
      </c>
      <c r="AA41" s="103">
        <v>220</v>
      </c>
      <c r="AB41" s="101">
        <v>21</v>
      </c>
      <c r="AC41" s="103">
        <v>925</v>
      </c>
      <c r="AD41" s="101">
        <v>21</v>
      </c>
      <c r="AE41" s="103">
        <v>2200</v>
      </c>
      <c r="AF41" s="101">
        <v>21</v>
      </c>
      <c r="AG41" s="103">
        <v>2600</v>
      </c>
      <c r="AH41" s="101">
        <v>21</v>
      </c>
      <c r="AI41" s="103">
        <v>2500</v>
      </c>
      <c r="AJ41" s="101">
        <v>21</v>
      </c>
    </row>
    <row r="42" spans="1:36" ht="12.75">
      <c r="A42" s="23">
        <v>123</v>
      </c>
      <c r="B42" s="101">
        <v>5</v>
      </c>
      <c r="C42" s="23">
        <v>141</v>
      </c>
      <c r="D42" s="101">
        <v>5</v>
      </c>
      <c r="E42" s="23">
        <v>151</v>
      </c>
      <c r="F42" s="101">
        <v>5</v>
      </c>
      <c r="G42" s="23">
        <v>245</v>
      </c>
      <c r="H42" s="101">
        <v>5</v>
      </c>
      <c r="I42" s="102">
        <v>1461</v>
      </c>
      <c r="J42" s="101">
        <v>5</v>
      </c>
      <c r="K42" s="102">
        <v>2251</v>
      </c>
      <c r="L42" s="101">
        <v>5</v>
      </c>
      <c r="M42" s="102">
        <v>5261</v>
      </c>
      <c r="N42" s="101">
        <v>5</v>
      </c>
      <c r="O42" s="102">
        <v>11401</v>
      </c>
      <c r="P42" s="101">
        <v>5</v>
      </c>
      <c r="Q42" s="102">
        <v>8201</v>
      </c>
      <c r="R42" s="101">
        <v>5</v>
      </c>
      <c r="S42" s="102">
        <v>17401</v>
      </c>
      <c r="T42" s="101">
        <v>5</v>
      </c>
      <c r="U42" s="103"/>
      <c r="V42" s="101"/>
      <c r="W42" s="103"/>
      <c r="X42" s="101"/>
      <c r="Y42" s="103"/>
      <c r="Z42" s="101"/>
      <c r="AA42" s="103"/>
      <c r="AB42" s="101"/>
      <c r="AC42" s="103"/>
      <c r="AD42" s="101"/>
      <c r="AE42" s="103"/>
      <c r="AF42" s="101"/>
      <c r="AG42" s="103"/>
      <c r="AH42" s="101"/>
      <c r="AI42" s="103"/>
      <c r="AJ42" s="101"/>
    </row>
    <row r="43" spans="1:36" ht="12.75">
      <c r="A43" s="23">
        <v>127</v>
      </c>
      <c r="B43" s="101">
        <v>5</v>
      </c>
      <c r="C43" s="23">
        <v>145</v>
      </c>
      <c r="D43" s="101">
        <v>5</v>
      </c>
      <c r="E43" s="23">
        <v>155</v>
      </c>
      <c r="F43" s="101">
        <v>5</v>
      </c>
      <c r="G43" s="23">
        <v>251</v>
      </c>
      <c r="H43" s="101">
        <v>5</v>
      </c>
      <c r="I43" s="102">
        <v>1500</v>
      </c>
      <c r="J43" s="101">
        <v>5</v>
      </c>
      <c r="K43" s="102">
        <v>2300</v>
      </c>
      <c r="L43" s="101">
        <v>5</v>
      </c>
      <c r="M43" s="102">
        <v>5300</v>
      </c>
      <c r="N43" s="101">
        <v>5</v>
      </c>
      <c r="O43" s="102">
        <v>12000</v>
      </c>
      <c r="P43" s="101">
        <v>5</v>
      </c>
      <c r="Q43" s="102">
        <v>8300</v>
      </c>
      <c r="R43" s="101">
        <v>5</v>
      </c>
      <c r="S43" s="102">
        <v>18100</v>
      </c>
      <c r="T43" s="101">
        <v>5</v>
      </c>
      <c r="U43" s="103">
        <v>440</v>
      </c>
      <c r="V43" s="101">
        <v>22</v>
      </c>
      <c r="W43" s="103">
        <v>975</v>
      </c>
      <c r="X43" s="101">
        <v>22</v>
      </c>
      <c r="Y43" s="103"/>
      <c r="Z43" s="101">
        <v>22</v>
      </c>
      <c r="AA43" s="103">
        <v>230</v>
      </c>
      <c r="AB43" s="101">
        <v>22</v>
      </c>
      <c r="AC43" s="103">
        <v>950</v>
      </c>
      <c r="AD43" s="101">
        <v>22</v>
      </c>
      <c r="AE43" s="103">
        <v>2400</v>
      </c>
      <c r="AF43" s="101">
        <v>22</v>
      </c>
      <c r="AG43" s="103">
        <v>2800</v>
      </c>
      <c r="AH43" s="101">
        <v>22</v>
      </c>
      <c r="AI43" s="103">
        <v>2700</v>
      </c>
      <c r="AJ43" s="101">
        <v>22</v>
      </c>
    </row>
    <row r="44" spans="1:36" ht="12.75">
      <c r="A44" s="23">
        <v>128</v>
      </c>
      <c r="B44" s="101">
        <v>4</v>
      </c>
      <c r="C44" s="23">
        <v>146</v>
      </c>
      <c r="D44" s="101">
        <v>4</v>
      </c>
      <c r="E44" s="23">
        <v>156</v>
      </c>
      <c r="F44" s="101">
        <v>4</v>
      </c>
      <c r="G44" s="23">
        <v>252</v>
      </c>
      <c r="H44" s="101">
        <v>4</v>
      </c>
      <c r="I44" s="102">
        <v>1501</v>
      </c>
      <c r="J44" s="101">
        <v>4</v>
      </c>
      <c r="K44" s="102">
        <v>2301</v>
      </c>
      <c r="L44" s="101">
        <v>4</v>
      </c>
      <c r="M44" s="102">
        <v>5301</v>
      </c>
      <c r="N44" s="101">
        <v>4</v>
      </c>
      <c r="O44" s="102">
        <v>12001</v>
      </c>
      <c r="P44" s="101">
        <v>4</v>
      </c>
      <c r="Q44" s="102">
        <v>8301</v>
      </c>
      <c r="R44" s="101">
        <v>4</v>
      </c>
      <c r="S44" s="102">
        <v>18101</v>
      </c>
      <c r="T44" s="101">
        <v>4</v>
      </c>
      <c r="U44" s="103"/>
      <c r="V44" s="101"/>
      <c r="W44" s="103"/>
      <c r="X44" s="101"/>
      <c r="Y44" s="103"/>
      <c r="Z44" s="101"/>
      <c r="AA44" s="103"/>
      <c r="AB44" s="101"/>
      <c r="AC44" s="103"/>
      <c r="AD44" s="101"/>
      <c r="AE44" s="103"/>
      <c r="AF44" s="101"/>
      <c r="AG44" s="103"/>
      <c r="AH44" s="101"/>
      <c r="AI44" s="103"/>
      <c r="AJ44" s="101"/>
    </row>
    <row r="45" spans="1:36" ht="12.75">
      <c r="A45" s="23">
        <v>132</v>
      </c>
      <c r="B45" s="101">
        <v>4</v>
      </c>
      <c r="C45" s="23">
        <v>150</v>
      </c>
      <c r="D45" s="101">
        <v>4</v>
      </c>
      <c r="E45" s="23">
        <v>160</v>
      </c>
      <c r="F45" s="101">
        <v>4</v>
      </c>
      <c r="G45" s="23">
        <v>258</v>
      </c>
      <c r="H45" s="101">
        <v>4</v>
      </c>
      <c r="I45" s="102">
        <v>1550</v>
      </c>
      <c r="J45" s="101">
        <v>4</v>
      </c>
      <c r="K45" s="102">
        <v>2350</v>
      </c>
      <c r="L45" s="101">
        <v>4</v>
      </c>
      <c r="M45" s="102">
        <v>5400</v>
      </c>
      <c r="N45" s="101">
        <v>4</v>
      </c>
      <c r="O45" s="102">
        <v>12200</v>
      </c>
      <c r="P45" s="101">
        <v>4</v>
      </c>
      <c r="Q45" s="102">
        <v>8400</v>
      </c>
      <c r="R45" s="101">
        <v>4</v>
      </c>
      <c r="S45" s="102">
        <v>18400</v>
      </c>
      <c r="T45" s="101">
        <v>4</v>
      </c>
      <c r="U45" s="103">
        <v>460</v>
      </c>
      <c r="V45" s="101">
        <v>23</v>
      </c>
      <c r="W45" s="103">
        <v>1000</v>
      </c>
      <c r="X45" s="101">
        <v>23</v>
      </c>
      <c r="Y45" s="103">
        <v>144</v>
      </c>
      <c r="Z45" s="101">
        <v>23</v>
      </c>
      <c r="AA45" s="103">
        <v>240</v>
      </c>
      <c r="AB45" s="101">
        <v>23</v>
      </c>
      <c r="AC45" s="103">
        <v>1000</v>
      </c>
      <c r="AD45" s="101">
        <v>23</v>
      </c>
      <c r="AE45" s="103">
        <v>2600</v>
      </c>
      <c r="AF45" s="101">
        <v>23</v>
      </c>
      <c r="AG45" s="103">
        <v>3000</v>
      </c>
      <c r="AH45" s="101">
        <v>23</v>
      </c>
      <c r="AI45" s="103">
        <v>2900</v>
      </c>
      <c r="AJ45" s="101">
        <v>23</v>
      </c>
    </row>
    <row r="46" spans="1:36" ht="12.75">
      <c r="A46" s="23">
        <v>133</v>
      </c>
      <c r="B46" s="101">
        <v>3</v>
      </c>
      <c r="C46" s="23">
        <v>151</v>
      </c>
      <c r="D46" s="101">
        <v>3</v>
      </c>
      <c r="E46" s="23">
        <v>161</v>
      </c>
      <c r="F46" s="101">
        <v>3</v>
      </c>
      <c r="G46" s="23">
        <v>259</v>
      </c>
      <c r="H46" s="101">
        <v>3</v>
      </c>
      <c r="I46" s="102">
        <v>1551</v>
      </c>
      <c r="J46" s="101">
        <v>3</v>
      </c>
      <c r="K46" s="102">
        <v>2351</v>
      </c>
      <c r="L46" s="101">
        <v>3</v>
      </c>
      <c r="M46" s="102">
        <v>5401</v>
      </c>
      <c r="N46" s="101">
        <v>3</v>
      </c>
      <c r="O46" s="102">
        <v>12201</v>
      </c>
      <c r="P46" s="101">
        <v>3</v>
      </c>
      <c r="Q46" s="102">
        <v>8401</v>
      </c>
      <c r="R46" s="101">
        <v>3</v>
      </c>
      <c r="S46" s="102">
        <v>18401</v>
      </c>
      <c r="T46" s="101">
        <v>3</v>
      </c>
      <c r="U46" s="103"/>
      <c r="V46" s="101"/>
      <c r="W46" s="103"/>
      <c r="X46" s="101"/>
      <c r="Y46" s="103"/>
      <c r="Z46" s="101"/>
      <c r="AA46" s="103"/>
      <c r="AB46" s="101"/>
      <c r="AC46" s="103"/>
      <c r="AD46" s="101"/>
      <c r="AE46" s="103"/>
      <c r="AF46" s="101"/>
      <c r="AG46" s="103"/>
      <c r="AH46" s="101"/>
      <c r="AI46" s="103"/>
      <c r="AJ46" s="101"/>
    </row>
    <row r="47" spans="1:36" ht="12.75">
      <c r="A47" s="23">
        <v>137</v>
      </c>
      <c r="B47" s="101">
        <v>3</v>
      </c>
      <c r="C47" s="23">
        <v>155</v>
      </c>
      <c r="D47" s="101">
        <v>3</v>
      </c>
      <c r="E47" s="23">
        <v>165</v>
      </c>
      <c r="F47" s="101">
        <v>3</v>
      </c>
      <c r="G47" s="23">
        <v>266</v>
      </c>
      <c r="H47" s="101">
        <v>3</v>
      </c>
      <c r="I47" s="102">
        <v>2000</v>
      </c>
      <c r="J47" s="101">
        <v>3</v>
      </c>
      <c r="K47" s="102">
        <v>2400</v>
      </c>
      <c r="L47" s="101">
        <v>3</v>
      </c>
      <c r="M47" s="102">
        <v>5500</v>
      </c>
      <c r="N47" s="101">
        <v>3</v>
      </c>
      <c r="O47" s="102">
        <v>12400</v>
      </c>
      <c r="P47" s="101">
        <v>3</v>
      </c>
      <c r="Q47" s="102">
        <v>8500</v>
      </c>
      <c r="R47" s="101">
        <v>3</v>
      </c>
      <c r="S47" s="102">
        <v>19100</v>
      </c>
      <c r="T47" s="101">
        <v>3</v>
      </c>
      <c r="U47" s="103">
        <v>470</v>
      </c>
      <c r="V47" s="101">
        <v>24</v>
      </c>
      <c r="W47" s="103">
        <v>1025</v>
      </c>
      <c r="X47" s="101">
        <v>24</v>
      </c>
      <c r="Y47" s="103"/>
      <c r="Z47" s="101">
        <v>24</v>
      </c>
      <c r="AA47" s="103">
        <v>250</v>
      </c>
      <c r="AB47" s="101">
        <v>24</v>
      </c>
      <c r="AC47" s="103">
        <v>1050</v>
      </c>
      <c r="AD47" s="101">
        <v>24</v>
      </c>
      <c r="AE47" s="103">
        <v>2800</v>
      </c>
      <c r="AF47" s="101">
        <v>24</v>
      </c>
      <c r="AG47" s="103">
        <v>3200</v>
      </c>
      <c r="AH47" s="101">
        <v>24</v>
      </c>
      <c r="AI47" s="103">
        <v>3100</v>
      </c>
      <c r="AJ47" s="101">
        <v>24</v>
      </c>
    </row>
    <row r="48" spans="1:36" ht="12.75">
      <c r="A48" s="23">
        <v>138</v>
      </c>
      <c r="B48" s="101">
        <v>2</v>
      </c>
      <c r="C48" s="23">
        <v>156</v>
      </c>
      <c r="D48" s="101">
        <v>2</v>
      </c>
      <c r="E48" s="23">
        <v>166</v>
      </c>
      <c r="F48" s="101">
        <v>2</v>
      </c>
      <c r="G48" s="23">
        <v>267</v>
      </c>
      <c r="H48" s="101">
        <v>2</v>
      </c>
      <c r="I48" s="102">
        <v>2001</v>
      </c>
      <c r="J48" s="101">
        <v>2</v>
      </c>
      <c r="K48" s="102">
        <v>2401</v>
      </c>
      <c r="L48" s="101">
        <v>2</v>
      </c>
      <c r="M48" s="102">
        <v>5501</v>
      </c>
      <c r="N48" s="101">
        <v>2</v>
      </c>
      <c r="O48" s="102">
        <v>12401</v>
      </c>
      <c r="P48" s="101">
        <v>2</v>
      </c>
      <c r="Q48" s="102">
        <v>8501</v>
      </c>
      <c r="R48" s="101">
        <v>2</v>
      </c>
      <c r="S48" s="102">
        <v>19101</v>
      </c>
      <c r="T48" s="101">
        <v>2</v>
      </c>
      <c r="U48" s="103"/>
      <c r="V48" s="101"/>
      <c r="W48" s="103"/>
      <c r="X48" s="101"/>
      <c r="Y48" s="103"/>
      <c r="Z48" s="101"/>
      <c r="AA48" s="103"/>
      <c r="AB48" s="101"/>
      <c r="AC48" s="103"/>
      <c r="AD48" s="101"/>
      <c r="AE48" s="103"/>
      <c r="AF48" s="101"/>
      <c r="AG48" s="103"/>
      <c r="AH48" s="101"/>
      <c r="AI48" s="103"/>
      <c r="AJ48" s="101"/>
    </row>
    <row r="49" spans="1:36" ht="12.75">
      <c r="A49" s="23">
        <v>142</v>
      </c>
      <c r="B49" s="101">
        <v>2</v>
      </c>
      <c r="C49" s="23">
        <v>160</v>
      </c>
      <c r="D49" s="101">
        <v>2</v>
      </c>
      <c r="E49" s="23">
        <v>170</v>
      </c>
      <c r="F49" s="101">
        <v>2</v>
      </c>
      <c r="G49" s="23">
        <v>274</v>
      </c>
      <c r="H49" s="101">
        <v>2</v>
      </c>
      <c r="I49" s="102">
        <v>2050</v>
      </c>
      <c r="J49" s="101">
        <v>2</v>
      </c>
      <c r="K49" s="102">
        <v>2450</v>
      </c>
      <c r="L49" s="101">
        <v>2</v>
      </c>
      <c r="M49" s="102">
        <v>6000</v>
      </c>
      <c r="N49" s="101">
        <v>2</v>
      </c>
      <c r="O49" s="102">
        <v>13000</v>
      </c>
      <c r="P49" s="101">
        <v>2</v>
      </c>
      <c r="Q49" s="102">
        <v>9000</v>
      </c>
      <c r="R49" s="101">
        <v>2</v>
      </c>
      <c r="S49" s="102">
        <v>10400</v>
      </c>
      <c r="T49" s="101">
        <v>2</v>
      </c>
      <c r="U49" s="103">
        <v>480</v>
      </c>
      <c r="V49" s="101">
        <v>25</v>
      </c>
      <c r="W49" s="103">
        <v>1050</v>
      </c>
      <c r="X49" s="101">
        <v>25</v>
      </c>
      <c r="Y49" s="103">
        <v>148</v>
      </c>
      <c r="Z49" s="101">
        <v>25</v>
      </c>
      <c r="AA49" s="103">
        <v>260</v>
      </c>
      <c r="AB49" s="101">
        <v>25</v>
      </c>
      <c r="AC49" s="103">
        <v>1100</v>
      </c>
      <c r="AD49" s="101">
        <v>25</v>
      </c>
      <c r="AE49" s="103">
        <v>3000</v>
      </c>
      <c r="AF49" s="101">
        <v>25</v>
      </c>
      <c r="AG49" s="103">
        <v>3400</v>
      </c>
      <c r="AH49" s="101">
        <v>25</v>
      </c>
      <c r="AI49" s="103">
        <v>3200</v>
      </c>
      <c r="AJ49" s="101">
        <v>25</v>
      </c>
    </row>
    <row r="50" spans="1:36" ht="12.75">
      <c r="A50" s="23">
        <v>143</v>
      </c>
      <c r="B50" s="101">
        <v>1</v>
      </c>
      <c r="C50" s="23">
        <v>161</v>
      </c>
      <c r="D50" s="101">
        <v>1</v>
      </c>
      <c r="E50" s="23">
        <v>171</v>
      </c>
      <c r="F50" s="101">
        <v>1</v>
      </c>
      <c r="G50" s="23">
        <v>273</v>
      </c>
      <c r="H50" s="101">
        <v>1</v>
      </c>
      <c r="I50" s="102">
        <v>2051</v>
      </c>
      <c r="J50" s="101">
        <v>1</v>
      </c>
      <c r="K50" s="102">
        <v>2451</v>
      </c>
      <c r="L50" s="101">
        <v>1</v>
      </c>
      <c r="M50" s="102">
        <v>6001</v>
      </c>
      <c r="N50" s="101">
        <v>1</v>
      </c>
      <c r="O50" s="102">
        <v>13001</v>
      </c>
      <c r="P50" s="101">
        <v>1</v>
      </c>
      <c r="Q50" s="102">
        <v>9001</v>
      </c>
      <c r="R50" s="101">
        <v>1</v>
      </c>
      <c r="S50" s="102">
        <v>19401</v>
      </c>
      <c r="T50" s="101">
        <v>1</v>
      </c>
      <c r="U50" s="103"/>
      <c r="V50" s="101"/>
      <c r="W50" s="103"/>
      <c r="X50" s="101"/>
      <c r="Y50" s="103"/>
      <c r="Z50" s="101"/>
      <c r="AA50" s="103"/>
      <c r="AB50" s="101"/>
      <c r="AC50" s="103"/>
      <c r="AD50" s="101"/>
      <c r="AE50" s="103"/>
      <c r="AF50" s="101"/>
      <c r="AG50" s="103"/>
      <c r="AH50" s="101"/>
      <c r="AI50" s="103"/>
      <c r="AJ50" s="101"/>
    </row>
    <row r="51" spans="1:36" s="95" customFormat="1" ht="12.75">
      <c r="A51" s="104" t="s">
        <v>3</v>
      </c>
      <c r="B51" s="105" t="s">
        <v>16</v>
      </c>
      <c r="C51" s="104" t="s">
        <v>23</v>
      </c>
      <c r="D51" s="105" t="s">
        <v>16</v>
      </c>
      <c r="E51" s="104" t="s">
        <v>29</v>
      </c>
      <c r="F51" s="105" t="s">
        <v>16</v>
      </c>
      <c r="G51" s="104" t="s">
        <v>24</v>
      </c>
      <c r="H51" s="105" t="s">
        <v>16</v>
      </c>
      <c r="I51" s="106" t="s">
        <v>4</v>
      </c>
      <c r="J51" s="105" t="s">
        <v>16</v>
      </c>
      <c r="K51" s="106" t="s">
        <v>6</v>
      </c>
      <c r="L51" s="105" t="s">
        <v>16</v>
      </c>
      <c r="M51" s="106" t="s">
        <v>25</v>
      </c>
      <c r="N51" s="105" t="s">
        <v>16</v>
      </c>
      <c r="O51" s="106" t="s">
        <v>36</v>
      </c>
      <c r="P51" s="105" t="s">
        <v>16</v>
      </c>
      <c r="Q51" s="106" t="s">
        <v>26</v>
      </c>
      <c r="R51" s="105" t="s">
        <v>16</v>
      </c>
      <c r="S51" s="106" t="s">
        <v>37</v>
      </c>
      <c r="T51" s="105" t="s">
        <v>16</v>
      </c>
      <c r="U51" s="107" t="s">
        <v>30</v>
      </c>
      <c r="V51" s="105" t="s">
        <v>16</v>
      </c>
      <c r="W51" s="107" t="s">
        <v>38</v>
      </c>
      <c r="X51" s="105" t="s">
        <v>16</v>
      </c>
      <c r="Y51" s="107" t="s">
        <v>31</v>
      </c>
      <c r="Z51" s="105" t="s">
        <v>16</v>
      </c>
      <c r="AA51" s="107" t="s">
        <v>32</v>
      </c>
      <c r="AB51" s="105" t="s">
        <v>16</v>
      </c>
      <c r="AC51" s="107" t="s">
        <v>33</v>
      </c>
      <c r="AD51" s="105" t="s">
        <v>16</v>
      </c>
      <c r="AE51" s="107" t="s">
        <v>34</v>
      </c>
      <c r="AF51" s="105" t="s">
        <v>16</v>
      </c>
      <c r="AG51" s="107" t="s">
        <v>35</v>
      </c>
      <c r="AH51" s="105" t="s">
        <v>16</v>
      </c>
      <c r="AI51" s="107" t="s">
        <v>14</v>
      </c>
      <c r="AJ51" s="105" t="s"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51"/>
  <sheetViews>
    <sheetView zoomScalePageLayoutView="0" workbookViewId="0" topLeftCell="B1">
      <selection activeCell="V41" sqref="V41"/>
    </sheetView>
  </sheetViews>
  <sheetFormatPr defaultColWidth="11.00390625" defaultRowHeight="15.75"/>
  <cols>
    <col min="1" max="1" width="4.625" style="111" bestFit="1" customWidth="1"/>
    <col min="2" max="2" width="4.125" style="111" bestFit="1" customWidth="1"/>
    <col min="3" max="3" width="4.625" style="111" bestFit="1" customWidth="1"/>
    <col min="4" max="4" width="4.125" style="111" bestFit="1" customWidth="1"/>
    <col min="5" max="5" width="6.75390625" style="111" bestFit="1" customWidth="1"/>
    <col min="6" max="6" width="4.125" style="111" bestFit="1" customWidth="1"/>
    <col min="7" max="7" width="6.75390625" style="111" bestFit="1" customWidth="1"/>
    <col min="8" max="8" width="4.125" style="111" bestFit="1" customWidth="1"/>
    <col min="9" max="9" width="5.50390625" style="111" bestFit="1" customWidth="1"/>
    <col min="10" max="10" width="4.125" style="111" bestFit="1" customWidth="1"/>
    <col min="11" max="11" width="5.50390625" style="111" bestFit="1" customWidth="1"/>
    <col min="12" max="12" width="4.125" style="111" bestFit="1" customWidth="1"/>
    <col min="13" max="13" width="5.50390625" style="111" bestFit="1" customWidth="1"/>
    <col min="14" max="14" width="4.125" style="111" bestFit="1" customWidth="1"/>
    <col min="15" max="15" width="6.375" style="111" bestFit="1" customWidth="1"/>
    <col min="16" max="16" width="4.125" style="111" bestFit="1" customWidth="1"/>
    <col min="17" max="17" width="6.375" style="111" bestFit="1" customWidth="1"/>
    <col min="18" max="18" width="4.125" style="111" bestFit="1" customWidth="1"/>
    <col min="19" max="19" width="11.125" style="111" bestFit="1" customWidth="1"/>
    <col min="20" max="20" width="4.125" style="111" bestFit="1" customWidth="1"/>
    <col min="21" max="21" width="11.125" style="111" bestFit="1" customWidth="1"/>
    <col min="22" max="22" width="4.125" style="111" bestFit="1" customWidth="1"/>
    <col min="23" max="23" width="9.875" style="111" bestFit="1" customWidth="1"/>
    <col min="24" max="24" width="4.125" style="111" bestFit="1" customWidth="1"/>
    <col min="25" max="25" width="4.875" style="111" bestFit="1" customWidth="1"/>
    <col min="26" max="26" width="4.125" style="111" bestFit="1" customWidth="1"/>
    <col min="27" max="27" width="8.50390625" style="111" bestFit="1" customWidth="1"/>
    <col min="28" max="28" width="4.125" style="111" bestFit="1" customWidth="1"/>
    <col min="29" max="29" width="7.375" style="111" bestFit="1" customWidth="1"/>
    <col min="30" max="30" width="4.125" style="111" bestFit="1" customWidth="1"/>
    <col min="31" max="31" width="6.00390625" style="111" bestFit="1" customWidth="1"/>
    <col min="32" max="32" width="4.125" style="111" bestFit="1" customWidth="1"/>
    <col min="33" max="33" width="7.00390625" style="111" bestFit="1" customWidth="1"/>
    <col min="34" max="34" width="4.125" style="111" bestFit="1" customWidth="1"/>
    <col min="35" max="35" width="8.25390625" style="111" bestFit="1" customWidth="1"/>
    <col min="36" max="36" width="4.125" style="111" bestFit="1" customWidth="1"/>
    <col min="37" max="37" width="8.75390625" style="111" bestFit="1" customWidth="1"/>
    <col min="38" max="38" width="4.125" style="111" bestFit="1" customWidth="1"/>
    <col min="39" max="16384" width="11.00390625" style="111" customWidth="1"/>
  </cols>
  <sheetData>
    <row r="1" spans="1:38" ht="13.5" thickBot="1">
      <c r="A1" s="91" t="s">
        <v>3</v>
      </c>
      <c r="B1" s="92" t="s">
        <v>16</v>
      </c>
      <c r="C1" s="91" t="s">
        <v>23</v>
      </c>
      <c r="D1" s="92" t="s">
        <v>16</v>
      </c>
      <c r="E1" s="91" t="s">
        <v>29</v>
      </c>
      <c r="F1" s="92" t="s">
        <v>16</v>
      </c>
      <c r="G1" s="91" t="s">
        <v>40</v>
      </c>
      <c r="H1" s="92" t="s">
        <v>16</v>
      </c>
      <c r="I1" s="91" t="s">
        <v>24</v>
      </c>
      <c r="J1" s="92" t="s">
        <v>16</v>
      </c>
      <c r="K1" s="93" t="s">
        <v>4</v>
      </c>
      <c r="L1" s="92" t="s">
        <v>16</v>
      </c>
      <c r="M1" s="93" t="s">
        <v>6</v>
      </c>
      <c r="N1" s="92" t="s">
        <v>16</v>
      </c>
      <c r="O1" s="93" t="s">
        <v>25</v>
      </c>
      <c r="P1" s="92" t="s">
        <v>16</v>
      </c>
      <c r="Q1" s="93" t="s">
        <v>36</v>
      </c>
      <c r="R1" s="92" t="s">
        <v>16</v>
      </c>
      <c r="S1" s="93" t="s">
        <v>26</v>
      </c>
      <c r="T1" s="92" t="s">
        <v>16</v>
      </c>
      <c r="U1" s="93" t="s">
        <v>37</v>
      </c>
      <c r="V1" s="92" t="s">
        <v>16</v>
      </c>
      <c r="W1" s="94" t="s">
        <v>30</v>
      </c>
      <c r="X1" s="92" t="s">
        <v>16</v>
      </c>
      <c r="Y1" s="94" t="s">
        <v>38</v>
      </c>
      <c r="Z1" s="92" t="s">
        <v>16</v>
      </c>
      <c r="AA1" s="94" t="s">
        <v>31</v>
      </c>
      <c r="AB1" s="92" t="s">
        <v>16</v>
      </c>
      <c r="AC1" s="94" t="s">
        <v>32</v>
      </c>
      <c r="AD1" s="92" t="s">
        <v>16</v>
      </c>
      <c r="AE1" s="94" t="s">
        <v>33</v>
      </c>
      <c r="AF1" s="92" t="s">
        <v>16</v>
      </c>
      <c r="AG1" s="94" t="s">
        <v>34</v>
      </c>
      <c r="AH1" s="92" t="s">
        <v>16</v>
      </c>
      <c r="AI1" s="94" t="s">
        <v>35</v>
      </c>
      <c r="AJ1" s="92" t="s">
        <v>16</v>
      </c>
      <c r="AK1" s="94" t="s">
        <v>39</v>
      </c>
      <c r="AL1" s="92" t="s">
        <v>16</v>
      </c>
    </row>
    <row r="2" spans="1:38" ht="13.5" thickTop="1">
      <c r="A2" s="96">
        <v>0</v>
      </c>
      <c r="B2" s="97">
        <v>25</v>
      </c>
      <c r="C2" s="96">
        <v>0</v>
      </c>
      <c r="D2" s="97">
        <v>25</v>
      </c>
      <c r="E2" s="96">
        <v>0</v>
      </c>
      <c r="F2" s="97">
        <v>25</v>
      </c>
      <c r="G2" s="96">
        <v>0</v>
      </c>
      <c r="H2" s="97">
        <v>25</v>
      </c>
      <c r="I2" s="96">
        <v>0</v>
      </c>
      <c r="J2" s="97">
        <v>25</v>
      </c>
      <c r="K2" s="98">
        <v>0</v>
      </c>
      <c r="L2" s="97">
        <v>25</v>
      </c>
      <c r="M2" s="98">
        <v>0</v>
      </c>
      <c r="N2" s="97">
        <v>25</v>
      </c>
      <c r="O2" s="98">
        <v>0</v>
      </c>
      <c r="P2" s="97">
        <v>25</v>
      </c>
      <c r="Q2" s="98">
        <v>0</v>
      </c>
      <c r="R2" s="97">
        <v>25</v>
      </c>
      <c r="S2" s="98">
        <v>0</v>
      </c>
      <c r="T2" s="97">
        <v>25</v>
      </c>
      <c r="U2" s="98">
        <v>0</v>
      </c>
      <c r="V2" s="97">
        <v>25</v>
      </c>
      <c r="W2" s="99">
        <v>0</v>
      </c>
      <c r="X2" s="97">
        <v>1</v>
      </c>
      <c r="Y2" s="99">
        <v>0</v>
      </c>
      <c r="Z2" s="97">
        <v>1</v>
      </c>
      <c r="AA2" s="99">
        <v>0</v>
      </c>
      <c r="AB2" s="97">
        <v>1</v>
      </c>
      <c r="AC2" s="99">
        <v>0</v>
      </c>
      <c r="AD2" s="97">
        <v>1</v>
      </c>
      <c r="AE2" s="99">
        <v>0</v>
      </c>
      <c r="AF2" s="97">
        <v>1</v>
      </c>
      <c r="AG2" s="99">
        <v>0</v>
      </c>
      <c r="AH2" s="97">
        <v>1</v>
      </c>
      <c r="AI2" s="99">
        <v>0</v>
      </c>
      <c r="AJ2" s="97">
        <v>1</v>
      </c>
      <c r="AK2" s="99">
        <v>0</v>
      </c>
      <c r="AL2" s="97">
        <v>1</v>
      </c>
    </row>
    <row r="3" spans="1:38" ht="12.75">
      <c r="A3" s="23">
        <v>65</v>
      </c>
      <c r="B3" s="101">
        <v>25</v>
      </c>
      <c r="C3" s="23">
        <v>74</v>
      </c>
      <c r="D3" s="101">
        <v>25</v>
      </c>
      <c r="E3" s="23">
        <v>83</v>
      </c>
      <c r="F3" s="101">
        <v>25</v>
      </c>
      <c r="G3" s="23">
        <v>115</v>
      </c>
      <c r="H3" s="101">
        <v>25</v>
      </c>
      <c r="I3" s="23">
        <v>150</v>
      </c>
      <c r="J3" s="101">
        <v>25</v>
      </c>
      <c r="K3" s="102">
        <v>450</v>
      </c>
      <c r="L3" s="101">
        <v>25</v>
      </c>
      <c r="M3" s="102">
        <v>1201</v>
      </c>
      <c r="N3" s="101">
        <v>25</v>
      </c>
      <c r="O3" s="102">
        <v>3050</v>
      </c>
      <c r="P3" s="101">
        <v>25</v>
      </c>
      <c r="Q3" s="102">
        <v>6400</v>
      </c>
      <c r="R3" s="101">
        <v>25</v>
      </c>
      <c r="S3" s="102">
        <v>5000</v>
      </c>
      <c r="T3" s="101">
        <v>25</v>
      </c>
      <c r="U3" s="102">
        <v>11000</v>
      </c>
      <c r="V3" s="101">
        <v>25</v>
      </c>
      <c r="W3" s="103">
        <v>240</v>
      </c>
      <c r="X3" s="101">
        <v>2</v>
      </c>
      <c r="Y3" s="103">
        <v>560</v>
      </c>
      <c r="Z3" s="101">
        <v>2</v>
      </c>
      <c r="AA3" s="103">
        <v>80</v>
      </c>
      <c r="AB3" s="101">
        <v>2</v>
      </c>
      <c r="AC3" s="103">
        <v>100</v>
      </c>
      <c r="AD3" s="101">
        <v>2</v>
      </c>
      <c r="AE3" s="103">
        <v>460</v>
      </c>
      <c r="AF3" s="101">
        <v>2</v>
      </c>
      <c r="AG3" s="103">
        <v>300</v>
      </c>
      <c r="AH3" s="101">
        <v>2</v>
      </c>
      <c r="AI3" s="103">
        <v>600</v>
      </c>
      <c r="AJ3" s="101">
        <v>2</v>
      </c>
      <c r="AK3" s="103">
        <v>400</v>
      </c>
      <c r="AL3" s="101">
        <v>2</v>
      </c>
    </row>
    <row r="4" spans="1:38" ht="12.75">
      <c r="A4" s="23">
        <v>66</v>
      </c>
      <c r="B4" s="101">
        <v>24</v>
      </c>
      <c r="C4" s="23">
        <v>75</v>
      </c>
      <c r="D4" s="101">
        <v>24</v>
      </c>
      <c r="E4" s="23">
        <v>84</v>
      </c>
      <c r="F4" s="101">
        <v>24</v>
      </c>
      <c r="G4" s="23">
        <v>116</v>
      </c>
      <c r="H4" s="101">
        <v>24</v>
      </c>
      <c r="I4" s="23">
        <v>151</v>
      </c>
      <c r="J4" s="101">
        <v>24</v>
      </c>
      <c r="K4" s="102">
        <v>451</v>
      </c>
      <c r="L4" s="101">
        <v>24</v>
      </c>
      <c r="M4" s="102">
        <v>1201</v>
      </c>
      <c r="N4" s="101">
        <v>24</v>
      </c>
      <c r="O4" s="102">
        <v>3051</v>
      </c>
      <c r="P4" s="101">
        <v>24</v>
      </c>
      <c r="Q4" s="102">
        <v>6401</v>
      </c>
      <c r="R4" s="101">
        <v>24</v>
      </c>
      <c r="S4" s="102">
        <v>5001</v>
      </c>
      <c r="T4" s="101">
        <v>24</v>
      </c>
      <c r="U4" s="102">
        <v>11001</v>
      </c>
      <c r="V4" s="101">
        <v>24</v>
      </c>
      <c r="W4" s="103"/>
      <c r="X4" s="101"/>
      <c r="Y4" s="103"/>
      <c r="Z4" s="101"/>
      <c r="AA4" s="103"/>
      <c r="AB4" s="101"/>
      <c r="AC4" s="103"/>
      <c r="AD4" s="101"/>
      <c r="AE4" s="103"/>
      <c r="AF4" s="101"/>
      <c r="AG4" s="103"/>
      <c r="AH4" s="101"/>
      <c r="AI4" s="103"/>
      <c r="AJ4" s="101"/>
      <c r="AK4" s="103"/>
      <c r="AL4" s="101"/>
    </row>
    <row r="5" spans="1:38" ht="12.75">
      <c r="A5" s="23">
        <v>67</v>
      </c>
      <c r="B5" s="101">
        <v>24</v>
      </c>
      <c r="C5" s="23">
        <v>76</v>
      </c>
      <c r="D5" s="101">
        <v>24</v>
      </c>
      <c r="E5" s="23">
        <v>86</v>
      </c>
      <c r="F5" s="101">
        <v>24</v>
      </c>
      <c r="G5" s="23">
        <v>118</v>
      </c>
      <c r="H5" s="101">
        <v>24</v>
      </c>
      <c r="I5" s="23">
        <v>154</v>
      </c>
      <c r="J5" s="101">
        <v>24</v>
      </c>
      <c r="K5" s="102">
        <v>460</v>
      </c>
      <c r="L5" s="101">
        <v>24</v>
      </c>
      <c r="M5" s="102">
        <v>1220</v>
      </c>
      <c r="N5" s="101">
        <v>24</v>
      </c>
      <c r="O5" s="102">
        <v>3080</v>
      </c>
      <c r="P5" s="101">
        <v>24</v>
      </c>
      <c r="Q5" s="102">
        <v>6480</v>
      </c>
      <c r="R5" s="101">
        <v>24</v>
      </c>
      <c r="S5" s="102">
        <v>5100</v>
      </c>
      <c r="T5" s="101">
        <v>24</v>
      </c>
      <c r="U5" s="102">
        <v>11150</v>
      </c>
      <c r="V5" s="101">
        <v>24</v>
      </c>
      <c r="W5" s="103">
        <v>245</v>
      </c>
      <c r="X5" s="101">
        <v>3</v>
      </c>
      <c r="Y5" s="103">
        <v>570</v>
      </c>
      <c r="Z5" s="101">
        <v>3</v>
      </c>
      <c r="AA5" s="103"/>
      <c r="AB5" s="101">
        <v>3</v>
      </c>
      <c r="AC5" s="103"/>
      <c r="AD5" s="101">
        <v>3</v>
      </c>
      <c r="AE5" s="103">
        <v>470</v>
      </c>
      <c r="AF5" s="101">
        <v>3</v>
      </c>
      <c r="AG5" s="103">
        <v>400</v>
      </c>
      <c r="AH5" s="101">
        <v>3</v>
      </c>
      <c r="AI5" s="103">
        <v>700</v>
      </c>
      <c r="AJ5" s="101">
        <v>3</v>
      </c>
      <c r="AK5" s="103">
        <v>500</v>
      </c>
      <c r="AL5" s="101">
        <v>3</v>
      </c>
    </row>
    <row r="6" spans="1:38" ht="12.75">
      <c r="A6" s="23">
        <v>68</v>
      </c>
      <c r="B6" s="101">
        <v>23</v>
      </c>
      <c r="C6" s="23">
        <v>77</v>
      </c>
      <c r="D6" s="101">
        <v>23</v>
      </c>
      <c r="E6" s="23">
        <v>87</v>
      </c>
      <c r="F6" s="101">
        <v>23</v>
      </c>
      <c r="G6" s="23">
        <v>119</v>
      </c>
      <c r="H6" s="101">
        <v>23</v>
      </c>
      <c r="I6" s="23">
        <v>155</v>
      </c>
      <c r="J6" s="101">
        <v>23</v>
      </c>
      <c r="K6" s="102">
        <v>461</v>
      </c>
      <c r="L6" s="101">
        <v>23</v>
      </c>
      <c r="M6" s="102">
        <v>1221</v>
      </c>
      <c r="N6" s="101">
        <v>23</v>
      </c>
      <c r="O6" s="102">
        <v>3081</v>
      </c>
      <c r="P6" s="101">
        <v>23</v>
      </c>
      <c r="Q6" s="102">
        <v>6481</v>
      </c>
      <c r="R6" s="101">
        <v>23</v>
      </c>
      <c r="S6" s="102">
        <v>5101</v>
      </c>
      <c r="T6" s="101">
        <v>23</v>
      </c>
      <c r="U6" s="102">
        <v>11151</v>
      </c>
      <c r="V6" s="101">
        <v>23</v>
      </c>
      <c r="W6" s="103"/>
      <c r="X6" s="101"/>
      <c r="Y6" s="103"/>
      <c r="Z6" s="101"/>
      <c r="AA6" s="103"/>
      <c r="AB6" s="101"/>
      <c r="AC6" s="103"/>
      <c r="AD6" s="101"/>
      <c r="AE6" s="103"/>
      <c r="AF6" s="101"/>
      <c r="AG6" s="103"/>
      <c r="AH6" s="101"/>
      <c r="AI6" s="103"/>
      <c r="AJ6" s="101"/>
      <c r="AK6" s="103"/>
      <c r="AL6" s="101"/>
    </row>
    <row r="7" spans="1:38" ht="12.75">
      <c r="A7" s="23">
        <v>69</v>
      </c>
      <c r="B7" s="101">
        <v>23</v>
      </c>
      <c r="C7" s="23">
        <v>78</v>
      </c>
      <c r="D7" s="101">
        <v>23</v>
      </c>
      <c r="E7" s="23">
        <v>89</v>
      </c>
      <c r="F7" s="101">
        <v>23</v>
      </c>
      <c r="G7" s="23">
        <v>121</v>
      </c>
      <c r="H7" s="101">
        <v>23</v>
      </c>
      <c r="I7" s="23">
        <v>158</v>
      </c>
      <c r="J7" s="101">
        <v>23</v>
      </c>
      <c r="K7" s="102">
        <v>470</v>
      </c>
      <c r="L7" s="101">
        <v>23</v>
      </c>
      <c r="M7" s="102">
        <v>1240</v>
      </c>
      <c r="N7" s="101">
        <v>23</v>
      </c>
      <c r="O7" s="102">
        <v>3120</v>
      </c>
      <c r="P7" s="101">
        <v>23</v>
      </c>
      <c r="Q7" s="102">
        <v>6560</v>
      </c>
      <c r="R7" s="101">
        <v>23</v>
      </c>
      <c r="S7" s="102">
        <v>5200</v>
      </c>
      <c r="T7" s="101">
        <v>23</v>
      </c>
      <c r="U7" s="102">
        <v>11300</v>
      </c>
      <c r="V7" s="101">
        <v>23</v>
      </c>
      <c r="W7" s="103">
        <v>250</v>
      </c>
      <c r="X7" s="101">
        <v>4</v>
      </c>
      <c r="Y7" s="103">
        <v>580</v>
      </c>
      <c r="Z7" s="101">
        <v>4</v>
      </c>
      <c r="AA7" s="103"/>
      <c r="AB7" s="101">
        <v>4</v>
      </c>
      <c r="AC7" s="103">
        <v>115</v>
      </c>
      <c r="AD7" s="101">
        <v>4</v>
      </c>
      <c r="AE7" s="103">
        <v>480</v>
      </c>
      <c r="AF7" s="101">
        <v>4</v>
      </c>
      <c r="AG7" s="103">
        <v>500</v>
      </c>
      <c r="AH7" s="101">
        <v>4</v>
      </c>
      <c r="AI7" s="103">
        <v>800</v>
      </c>
      <c r="AJ7" s="101">
        <v>4</v>
      </c>
      <c r="AK7" s="103">
        <v>600</v>
      </c>
      <c r="AL7" s="101">
        <v>4</v>
      </c>
    </row>
    <row r="8" spans="1:38" ht="12.75">
      <c r="A8" s="23">
        <v>70</v>
      </c>
      <c r="B8" s="101">
        <v>22</v>
      </c>
      <c r="C8" s="23">
        <v>79</v>
      </c>
      <c r="D8" s="101">
        <v>22</v>
      </c>
      <c r="E8" s="23">
        <v>90</v>
      </c>
      <c r="F8" s="101">
        <v>22</v>
      </c>
      <c r="G8" s="23">
        <v>122</v>
      </c>
      <c r="H8" s="101">
        <v>22</v>
      </c>
      <c r="I8" s="23">
        <v>159</v>
      </c>
      <c r="J8" s="101">
        <v>22</v>
      </c>
      <c r="K8" s="102">
        <v>471</v>
      </c>
      <c r="L8" s="101">
        <v>22</v>
      </c>
      <c r="M8" s="102">
        <v>1241</v>
      </c>
      <c r="N8" s="101">
        <v>22</v>
      </c>
      <c r="O8" s="102">
        <v>3121</v>
      </c>
      <c r="P8" s="101">
        <v>22</v>
      </c>
      <c r="Q8" s="102">
        <v>6561</v>
      </c>
      <c r="R8" s="101">
        <v>22</v>
      </c>
      <c r="S8" s="102">
        <v>5201</v>
      </c>
      <c r="T8" s="101">
        <v>22</v>
      </c>
      <c r="U8" s="102">
        <v>11301</v>
      </c>
      <c r="V8" s="101">
        <v>22</v>
      </c>
      <c r="W8" s="103"/>
      <c r="X8" s="101"/>
      <c r="Y8" s="103"/>
      <c r="Z8" s="101"/>
      <c r="AA8" s="103"/>
      <c r="AB8" s="101"/>
      <c r="AC8" s="103"/>
      <c r="AD8" s="101"/>
      <c r="AE8" s="103"/>
      <c r="AF8" s="101"/>
      <c r="AG8" s="103"/>
      <c r="AH8" s="101"/>
      <c r="AI8" s="103"/>
      <c r="AJ8" s="101"/>
      <c r="AK8" s="103"/>
      <c r="AL8" s="101"/>
    </row>
    <row r="9" spans="1:38" ht="12.75">
      <c r="A9" s="23">
        <v>71</v>
      </c>
      <c r="B9" s="101">
        <v>22</v>
      </c>
      <c r="C9" s="23">
        <v>80</v>
      </c>
      <c r="D9" s="101">
        <v>22</v>
      </c>
      <c r="E9" s="23">
        <v>92</v>
      </c>
      <c r="F9" s="101">
        <v>22</v>
      </c>
      <c r="G9" s="23">
        <v>124</v>
      </c>
      <c r="H9" s="101">
        <v>22</v>
      </c>
      <c r="I9" s="23">
        <v>162</v>
      </c>
      <c r="J9" s="101">
        <v>22</v>
      </c>
      <c r="K9" s="102">
        <v>480</v>
      </c>
      <c r="L9" s="101">
        <v>22</v>
      </c>
      <c r="M9" s="102">
        <v>1260</v>
      </c>
      <c r="N9" s="101">
        <v>22</v>
      </c>
      <c r="O9" s="102">
        <v>3160</v>
      </c>
      <c r="P9" s="101">
        <v>22</v>
      </c>
      <c r="Q9" s="102">
        <v>7040</v>
      </c>
      <c r="R9" s="101">
        <v>22</v>
      </c>
      <c r="S9" s="102">
        <v>5300</v>
      </c>
      <c r="T9" s="101">
        <v>22</v>
      </c>
      <c r="U9" s="102">
        <v>11450</v>
      </c>
      <c r="V9" s="101">
        <v>22</v>
      </c>
      <c r="W9" s="103">
        <v>255</v>
      </c>
      <c r="X9" s="101">
        <v>5</v>
      </c>
      <c r="Y9" s="103">
        <v>590</v>
      </c>
      <c r="Z9" s="101">
        <v>5</v>
      </c>
      <c r="AA9" s="103">
        <v>85</v>
      </c>
      <c r="AB9" s="101">
        <v>5</v>
      </c>
      <c r="AC9" s="103"/>
      <c r="AD9" s="101">
        <v>5</v>
      </c>
      <c r="AE9" s="103">
        <v>490</v>
      </c>
      <c r="AF9" s="101">
        <v>5</v>
      </c>
      <c r="AG9" s="103">
        <v>600</v>
      </c>
      <c r="AH9" s="101">
        <v>5</v>
      </c>
      <c r="AI9" s="103">
        <v>900</v>
      </c>
      <c r="AJ9" s="101">
        <v>5</v>
      </c>
      <c r="AK9" s="103">
        <v>700</v>
      </c>
      <c r="AL9" s="101">
        <v>5</v>
      </c>
    </row>
    <row r="10" spans="1:38" ht="12.75">
      <c r="A10" s="23">
        <v>72</v>
      </c>
      <c r="B10" s="101">
        <v>21</v>
      </c>
      <c r="C10" s="23">
        <v>81</v>
      </c>
      <c r="D10" s="101">
        <v>21</v>
      </c>
      <c r="E10" s="23">
        <v>93</v>
      </c>
      <c r="F10" s="101">
        <v>21</v>
      </c>
      <c r="G10" s="23">
        <v>125</v>
      </c>
      <c r="H10" s="101">
        <v>21</v>
      </c>
      <c r="I10" s="23">
        <v>163</v>
      </c>
      <c r="J10" s="101">
        <v>21</v>
      </c>
      <c r="K10" s="102">
        <v>481</v>
      </c>
      <c r="L10" s="101">
        <v>21</v>
      </c>
      <c r="M10" s="102">
        <v>1261</v>
      </c>
      <c r="N10" s="101">
        <v>21</v>
      </c>
      <c r="O10" s="102">
        <v>3161</v>
      </c>
      <c r="P10" s="101">
        <v>21</v>
      </c>
      <c r="Q10" s="102">
        <v>7041</v>
      </c>
      <c r="R10" s="101">
        <v>21</v>
      </c>
      <c r="S10" s="102">
        <v>5301</v>
      </c>
      <c r="T10" s="101">
        <v>21</v>
      </c>
      <c r="U10" s="102">
        <v>11451</v>
      </c>
      <c r="V10" s="101">
        <v>21</v>
      </c>
      <c r="W10" s="103"/>
      <c r="X10" s="101"/>
      <c r="Y10" s="103"/>
      <c r="Z10" s="101"/>
      <c r="AA10" s="103"/>
      <c r="AB10" s="101"/>
      <c r="AC10" s="103"/>
      <c r="AD10" s="101"/>
      <c r="AE10" s="103"/>
      <c r="AF10" s="101"/>
      <c r="AG10" s="103"/>
      <c r="AH10" s="101"/>
      <c r="AI10" s="103"/>
      <c r="AJ10" s="101"/>
      <c r="AK10" s="103"/>
      <c r="AL10" s="101"/>
    </row>
    <row r="11" spans="1:38" ht="12.75">
      <c r="A11" s="23">
        <v>73</v>
      </c>
      <c r="B11" s="101">
        <v>21</v>
      </c>
      <c r="C11" s="23">
        <v>82</v>
      </c>
      <c r="D11" s="101">
        <v>21</v>
      </c>
      <c r="E11" s="23">
        <v>95</v>
      </c>
      <c r="F11" s="101">
        <v>21</v>
      </c>
      <c r="G11" s="23">
        <v>127</v>
      </c>
      <c r="H11" s="101">
        <v>21</v>
      </c>
      <c r="I11" s="23">
        <v>166</v>
      </c>
      <c r="J11" s="101">
        <v>21</v>
      </c>
      <c r="K11" s="102">
        <v>495</v>
      </c>
      <c r="L11" s="101">
        <v>21</v>
      </c>
      <c r="M11" s="102">
        <v>1280</v>
      </c>
      <c r="N11" s="101">
        <v>21</v>
      </c>
      <c r="O11" s="102">
        <v>3200</v>
      </c>
      <c r="P11" s="101">
        <v>21</v>
      </c>
      <c r="Q11" s="102">
        <v>7120</v>
      </c>
      <c r="R11" s="101">
        <v>21</v>
      </c>
      <c r="S11" s="102">
        <v>5400</v>
      </c>
      <c r="T11" s="101">
        <v>21</v>
      </c>
      <c r="U11" s="102">
        <v>12000</v>
      </c>
      <c r="V11" s="101">
        <v>21</v>
      </c>
      <c r="W11" s="103">
        <v>260</v>
      </c>
      <c r="X11" s="101">
        <v>6</v>
      </c>
      <c r="Y11" s="103">
        <v>600</v>
      </c>
      <c r="Z11" s="101">
        <v>6</v>
      </c>
      <c r="AA11" s="103"/>
      <c r="AB11" s="101">
        <v>6</v>
      </c>
      <c r="AC11" s="103">
        <v>130</v>
      </c>
      <c r="AD11" s="101">
        <v>6</v>
      </c>
      <c r="AE11" s="103">
        <v>500</v>
      </c>
      <c r="AF11" s="101">
        <v>6</v>
      </c>
      <c r="AG11" s="103">
        <v>700</v>
      </c>
      <c r="AH11" s="101">
        <v>6</v>
      </c>
      <c r="AI11" s="103">
        <v>1000</v>
      </c>
      <c r="AJ11" s="101">
        <v>6</v>
      </c>
      <c r="AK11" s="103">
        <v>800</v>
      </c>
      <c r="AL11" s="101">
        <v>6</v>
      </c>
    </row>
    <row r="12" spans="1:38" ht="12.75">
      <c r="A12" s="23">
        <v>74</v>
      </c>
      <c r="B12" s="101">
        <v>20</v>
      </c>
      <c r="C12" s="23">
        <v>83</v>
      </c>
      <c r="D12" s="101">
        <v>20</v>
      </c>
      <c r="E12" s="23">
        <v>96</v>
      </c>
      <c r="F12" s="101">
        <v>20</v>
      </c>
      <c r="G12" s="23">
        <v>128</v>
      </c>
      <c r="H12" s="101">
        <v>20</v>
      </c>
      <c r="I12" s="23">
        <v>167</v>
      </c>
      <c r="J12" s="101">
        <v>20</v>
      </c>
      <c r="K12" s="102">
        <v>496</v>
      </c>
      <c r="L12" s="101">
        <v>20</v>
      </c>
      <c r="M12" s="102">
        <v>1281</v>
      </c>
      <c r="N12" s="101">
        <v>20</v>
      </c>
      <c r="O12" s="102">
        <v>3201</v>
      </c>
      <c r="P12" s="101">
        <v>20</v>
      </c>
      <c r="Q12" s="102">
        <v>7121</v>
      </c>
      <c r="R12" s="101">
        <v>20</v>
      </c>
      <c r="S12" s="102">
        <v>5401</v>
      </c>
      <c r="T12" s="101">
        <v>20</v>
      </c>
      <c r="U12" s="102">
        <v>12001</v>
      </c>
      <c r="V12" s="101">
        <v>20</v>
      </c>
      <c r="W12" s="103"/>
      <c r="X12" s="101"/>
      <c r="Y12" s="103"/>
      <c r="Z12" s="101"/>
      <c r="AA12" s="103"/>
      <c r="AB12" s="101"/>
      <c r="AC12" s="103"/>
      <c r="AD12" s="101"/>
      <c r="AE12" s="103"/>
      <c r="AF12" s="101"/>
      <c r="AG12" s="103"/>
      <c r="AH12" s="101"/>
      <c r="AI12" s="103"/>
      <c r="AJ12" s="101"/>
      <c r="AK12" s="103"/>
      <c r="AL12" s="101"/>
    </row>
    <row r="13" spans="1:38" ht="12.75">
      <c r="A13" s="23">
        <v>75</v>
      </c>
      <c r="B13" s="101">
        <v>20</v>
      </c>
      <c r="C13" s="23">
        <v>84</v>
      </c>
      <c r="D13" s="101">
        <v>20</v>
      </c>
      <c r="E13" s="23">
        <v>98</v>
      </c>
      <c r="F13" s="101">
        <v>20</v>
      </c>
      <c r="G13" s="23">
        <v>130</v>
      </c>
      <c r="H13" s="101">
        <v>20</v>
      </c>
      <c r="I13" s="23">
        <v>170</v>
      </c>
      <c r="J13" s="101">
        <v>20</v>
      </c>
      <c r="K13" s="102">
        <v>510</v>
      </c>
      <c r="L13" s="101">
        <v>20</v>
      </c>
      <c r="M13" s="102">
        <v>1300</v>
      </c>
      <c r="N13" s="101">
        <v>20</v>
      </c>
      <c r="O13" s="102">
        <v>3250</v>
      </c>
      <c r="P13" s="101">
        <v>20</v>
      </c>
      <c r="Q13" s="102">
        <v>7200</v>
      </c>
      <c r="R13" s="101">
        <v>20</v>
      </c>
      <c r="S13" s="102">
        <v>5500</v>
      </c>
      <c r="T13" s="101">
        <v>20</v>
      </c>
      <c r="U13" s="102">
        <v>12150</v>
      </c>
      <c r="V13" s="101">
        <v>20</v>
      </c>
      <c r="W13" s="103">
        <v>265</v>
      </c>
      <c r="X13" s="101">
        <v>7</v>
      </c>
      <c r="Y13" s="103">
        <v>620</v>
      </c>
      <c r="Z13" s="101">
        <v>7</v>
      </c>
      <c r="AA13" s="103">
        <v>90</v>
      </c>
      <c r="AB13" s="101">
        <v>7</v>
      </c>
      <c r="AC13" s="103"/>
      <c r="AD13" s="101">
        <v>7</v>
      </c>
      <c r="AE13" s="103">
        <v>520</v>
      </c>
      <c r="AF13" s="101">
        <v>7</v>
      </c>
      <c r="AG13" s="103">
        <v>800</v>
      </c>
      <c r="AH13" s="101">
        <v>7</v>
      </c>
      <c r="AI13" s="103">
        <v>1100</v>
      </c>
      <c r="AJ13" s="101">
        <v>7</v>
      </c>
      <c r="AK13" s="103">
        <v>900</v>
      </c>
      <c r="AL13" s="101">
        <v>7</v>
      </c>
    </row>
    <row r="14" spans="1:38" ht="12.75">
      <c r="A14" s="23">
        <v>76</v>
      </c>
      <c r="B14" s="101">
        <v>19</v>
      </c>
      <c r="C14" s="23">
        <v>85</v>
      </c>
      <c r="D14" s="101">
        <v>19</v>
      </c>
      <c r="E14" s="23">
        <v>99</v>
      </c>
      <c r="F14" s="101">
        <v>19</v>
      </c>
      <c r="G14" s="23">
        <v>131</v>
      </c>
      <c r="H14" s="101">
        <v>19</v>
      </c>
      <c r="I14" s="23">
        <v>171</v>
      </c>
      <c r="J14" s="101">
        <v>19</v>
      </c>
      <c r="K14" s="102">
        <v>511</v>
      </c>
      <c r="L14" s="101">
        <v>19</v>
      </c>
      <c r="M14" s="102">
        <v>1301</v>
      </c>
      <c r="N14" s="101">
        <v>19</v>
      </c>
      <c r="O14" s="102">
        <v>3251</v>
      </c>
      <c r="P14" s="101">
        <v>19</v>
      </c>
      <c r="Q14" s="102">
        <v>7201</v>
      </c>
      <c r="R14" s="101">
        <v>19</v>
      </c>
      <c r="S14" s="102">
        <v>5501</v>
      </c>
      <c r="T14" s="101">
        <v>19</v>
      </c>
      <c r="U14" s="102">
        <v>12151</v>
      </c>
      <c r="V14" s="101">
        <v>19</v>
      </c>
      <c r="W14" s="103"/>
      <c r="X14" s="101"/>
      <c r="Y14" s="103"/>
      <c r="Z14" s="101"/>
      <c r="AA14" s="103"/>
      <c r="AB14" s="101"/>
      <c r="AC14" s="103"/>
      <c r="AD14" s="101"/>
      <c r="AE14" s="103"/>
      <c r="AF14" s="101"/>
      <c r="AG14" s="103"/>
      <c r="AH14" s="101"/>
      <c r="AI14" s="103"/>
      <c r="AJ14" s="101"/>
      <c r="AK14" s="103"/>
      <c r="AL14" s="101"/>
    </row>
    <row r="15" spans="1:38" ht="12.75">
      <c r="A15" s="23">
        <v>77</v>
      </c>
      <c r="B15" s="101">
        <v>19</v>
      </c>
      <c r="C15" s="23">
        <v>86</v>
      </c>
      <c r="D15" s="101">
        <v>19</v>
      </c>
      <c r="E15" s="23">
        <v>101</v>
      </c>
      <c r="F15" s="101">
        <v>19</v>
      </c>
      <c r="G15" s="23">
        <v>135</v>
      </c>
      <c r="H15" s="101">
        <v>19</v>
      </c>
      <c r="I15" s="23">
        <v>175</v>
      </c>
      <c r="J15" s="101">
        <v>19</v>
      </c>
      <c r="K15" s="102">
        <v>530</v>
      </c>
      <c r="L15" s="101">
        <v>19</v>
      </c>
      <c r="M15" s="102">
        <v>1320</v>
      </c>
      <c r="N15" s="101">
        <v>19</v>
      </c>
      <c r="O15" s="102">
        <v>3300</v>
      </c>
      <c r="P15" s="101">
        <v>19</v>
      </c>
      <c r="Q15" s="102">
        <v>7290</v>
      </c>
      <c r="R15" s="101">
        <v>19</v>
      </c>
      <c r="S15" s="102">
        <v>6000</v>
      </c>
      <c r="T15" s="101">
        <v>19</v>
      </c>
      <c r="U15" s="102">
        <v>12300</v>
      </c>
      <c r="V15" s="101">
        <v>19</v>
      </c>
      <c r="W15" s="103">
        <v>270</v>
      </c>
      <c r="X15" s="101">
        <v>8</v>
      </c>
      <c r="Y15" s="103">
        <v>640</v>
      </c>
      <c r="Z15" s="101">
        <v>8</v>
      </c>
      <c r="AA15" s="103"/>
      <c r="AB15" s="101">
        <v>8</v>
      </c>
      <c r="AC15" s="103">
        <v>145</v>
      </c>
      <c r="AD15" s="101">
        <v>8</v>
      </c>
      <c r="AE15" s="103">
        <v>640</v>
      </c>
      <c r="AF15" s="101">
        <v>8</v>
      </c>
      <c r="AG15" s="103">
        <v>900</v>
      </c>
      <c r="AH15" s="101">
        <v>8</v>
      </c>
      <c r="AI15" s="103">
        <v>1200</v>
      </c>
      <c r="AJ15" s="101">
        <v>8</v>
      </c>
      <c r="AK15" s="103">
        <v>1000</v>
      </c>
      <c r="AL15" s="101">
        <v>8</v>
      </c>
    </row>
    <row r="16" spans="1:38" ht="12.75">
      <c r="A16" s="23">
        <v>78</v>
      </c>
      <c r="B16" s="101">
        <v>18</v>
      </c>
      <c r="C16" s="23">
        <v>87</v>
      </c>
      <c r="D16" s="101">
        <v>18</v>
      </c>
      <c r="E16" s="23">
        <v>102</v>
      </c>
      <c r="F16" s="101">
        <v>18</v>
      </c>
      <c r="G16" s="23">
        <v>136</v>
      </c>
      <c r="H16" s="101">
        <v>18</v>
      </c>
      <c r="I16" s="23">
        <v>176</v>
      </c>
      <c r="J16" s="101">
        <v>18</v>
      </c>
      <c r="K16" s="102">
        <v>531</v>
      </c>
      <c r="L16" s="101">
        <v>18</v>
      </c>
      <c r="M16" s="102">
        <v>1321</v>
      </c>
      <c r="N16" s="101">
        <v>18</v>
      </c>
      <c r="O16" s="102">
        <v>3301</v>
      </c>
      <c r="P16" s="101">
        <v>18</v>
      </c>
      <c r="Q16" s="102">
        <v>7291</v>
      </c>
      <c r="R16" s="101">
        <v>18</v>
      </c>
      <c r="S16" s="102">
        <v>6001</v>
      </c>
      <c r="T16" s="101">
        <v>18</v>
      </c>
      <c r="U16" s="102">
        <v>12301</v>
      </c>
      <c r="V16" s="101">
        <v>18</v>
      </c>
      <c r="W16" s="103"/>
      <c r="X16" s="101"/>
      <c r="Y16" s="103"/>
      <c r="Z16" s="101"/>
      <c r="AA16" s="103"/>
      <c r="AB16" s="101"/>
      <c r="AC16" s="103"/>
      <c r="AD16" s="101"/>
      <c r="AE16" s="103"/>
      <c r="AF16" s="101"/>
      <c r="AG16" s="103"/>
      <c r="AH16" s="101"/>
      <c r="AI16" s="103"/>
      <c r="AJ16" s="101"/>
      <c r="AK16" s="103"/>
      <c r="AL16" s="101"/>
    </row>
    <row r="17" spans="1:38" ht="12.75">
      <c r="A17" s="23">
        <v>79</v>
      </c>
      <c r="B17" s="101">
        <v>18</v>
      </c>
      <c r="C17" s="23">
        <v>89</v>
      </c>
      <c r="D17" s="101">
        <v>18</v>
      </c>
      <c r="E17" s="23">
        <v>104</v>
      </c>
      <c r="F17" s="101">
        <v>18</v>
      </c>
      <c r="G17" s="23">
        <v>140</v>
      </c>
      <c r="H17" s="101">
        <v>18</v>
      </c>
      <c r="I17" s="23">
        <v>180</v>
      </c>
      <c r="J17" s="101">
        <v>18</v>
      </c>
      <c r="K17" s="102">
        <v>550</v>
      </c>
      <c r="L17" s="101">
        <v>18</v>
      </c>
      <c r="M17" s="102">
        <v>1340</v>
      </c>
      <c r="N17" s="101">
        <v>18</v>
      </c>
      <c r="O17" s="102">
        <v>3370</v>
      </c>
      <c r="P17" s="101">
        <v>18</v>
      </c>
      <c r="Q17" s="102">
        <v>7390</v>
      </c>
      <c r="R17" s="101">
        <v>18</v>
      </c>
      <c r="S17" s="102">
        <v>6100</v>
      </c>
      <c r="T17" s="101">
        <v>18</v>
      </c>
      <c r="U17" s="102">
        <v>12450</v>
      </c>
      <c r="V17" s="101">
        <v>18</v>
      </c>
      <c r="W17" s="103">
        <v>280</v>
      </c>
      <c r="X17" s="101">
        <v>9</v>
      </c>
      <c r="Y17" s="103">
        <v>660</v>
      </c>
      <c r="Z17" s="101">
        <v>9</v>
      </c>
      <c r="AA17" s="103">
        <v>95</v>
      </c>
      <c r="AB17" s="101">
        <v>9</v>
      </c>
      <c r="AC17" s="103"/>
      <c r="AD17" s="101">
        <v>9</v>
      </c>
      <c r="AE17" s="103">
        <v>655</v>
      </c>
      <c r="AF17" s="101">
        <v>9</v>
      </c>
      <c r="AG17" s="103">
        <v>1000</v>
      </c>
      <c r="AH17" s="101">
        <v>9</v>
      </c>
      <c r="AI17" s="103">
        <v>1300</v>
      </c>
      <c r="AJ17" s="101">
        <v>9</v>
      </c>
      <c r="AK17" s="103">
        <v>1100</v>
      </c>
      <c r="AL17" s="101">
        <v>9</v>
      </c>
    </row>
    <row r="18" spans="1:38" ht="12.75">
      <c r="A18" s="23">
        <v>80</v>
      </c>
      <c r="B18" s="101">
        <v>17</v>
      </c>
      <c r="C18" s="23">
        <v>90</v>
      </c>
      <c r="D18" s="101">
        <v>17</v>
      </c>
      <c r="E18" s="23">
        <v>105</v>
      </c>
      <c r="F18" s="101">
        <v>17</v>
      </c>
      <c r="G18" s="23">
        <v>141</v>
      </c>
      <c r="H18" s="101">
        <v>17</v>
      </c>
      <c r="I18" s="23">
        <v>181</v>
      </c>
      <c r="J18" s="101">
        <v>17</v>
      </c>
      <c r="K18" s="102">
        <v>551</v>
      </c>
      <c r="L18" s="101">
        <v>17</v>
      </c>
      <c r="M18" s="102">
        <v>1341</v>
      </c>
      <c r="N18" s="101">
        <v>17</v>
      </c>
      <c r="O18" s="102">
        <v>3371</v>
      </c>
      <c r="P18" s="101">
        <v>17</v>
      </c>
      <c r="Q18" s="102">
        <v>7391</v>
      </c>
      <c r="R18" s="101">
        <v>17</v>
      </c>
      <c r="S18" s="102">
        <v>6101</v>
      </c>
      <c r="T18" s="101">
        <v>17</v>
      </c>
      <c r="U18" s="102">
        <v>12451</v>
      </c>
      <c r="V18" s="101">
        <v>17</v>
      </c>
      <c r="W18" s="103"/>
      <c r="X18" s="101"/>
      <c r="Y18" s="103"/>
      <c r="Z18" s="101"/>
      <c r="AA18" s="103"/>
      <c r="AB18" s="101"/>
      <c r="AC18" s="103"/>
      <c r="AD18" s="101"/>
      <c r="AE18" s="103"/>
      <c r="AF18" s="101"/>
      <c r="AG18" s="103"/>
      <c r="AH18" s="101"/>
      <c r="AI18" s="103"/>
      <c r="AJ18" s="101"/>
      <c r="AK18" s="103"/>
      <c r="AL18" s="101"/>
    </row>
    <row r="19" spans="1:38" ht="12.75">
      <c r="A19" s="23">
        <v>81</v>
      </c>
      <c r="B19" s="101">
        <v>17</v>
      </c>
      <c r="C19" s="23">
        <v>92</v>
      </c>
      <c r="D19" s="101">
        <v>17</v>
      </c>
      <c r="E19" s="23">
        <v>107</v>
      </c>
      <c r="F19" s="101">
        <v>17</v>
      </c>
      <c r="G19" s="23">
        <v>145</v>
      </c>
      <c r="H19" s="101">
        <v>17</v>
      </c>
      <c r="I19" s="23">
        <v>185</v>
      </c>
      <c r="J19" s="101">
        <v>17</v>
      </c>
      <c r="K19" s="102">
        <v>570</v>
      </c>
      <c r="L19" s="101">
        <v>17</v>
      </c>
      <c r="M19" s="102">
        <v>1360</v>
      </c>
      <c r="N19" s="101">
        <v>17</v>
      </c>
      <c r="O19" s="102">
        <v>3440</v>
      </c>
      <c r="P19" s="101">
        <v>17</v>
      </c>
      <c r="Q19" s="102">
        <v>7500</v>
      </c>
      <c r="R19" s="101">
        <v>17</v>
      </c>
      <c r="S19" s="102">
        <v>6200</v>
      </c>
      <c r="T19" s="101">
        <v>17</v>
      </c>
      <c r="U19" s="102">
        <v>13000</v>
      </c>
      <c r="V19" s="101">
        <v>17</v>
      </c>
      <c r="W19" s="103">
        <v>290</v>
      </c>
      <c r="X19" s="101">
        <v>10</v>
      </c>
      <c r="Y19" s="103">
        <v>680</v>
      </c>
      <c r="Z19" s="101">
        <v>10</v>
      </c>
      <c r="AA19" s="103"/>
      <c r="AB19" s="101">
        <v>10</v>
      </c>
      <c r="AC19" s="103">
        <v>160</v>
      </c>
      <c r="AD19" s="101">
        <v>10</v>
      </c>
      <c r="AE19" s="103">
        <v>670</v>
      </c>
      <c r="AF19" s="101">
        <v>10</v>
      </c>
      <c r="AG19" s="103">
        <v>1100</v>
      </c>
      <c r="AH19" s="101">
        <v>10</v>
      </c>
      <c r="AI19" s="103">
        <v>1400</v>
      </c>
      <c r="AJ19" s="101">
        <v>10</v>
      </c>
      <c r="AK19" s="103">
        <v>1200</v>
      </c>
      <c r="AL19" s="101">
        <v>10</v>
      </c>
    </row>
    <row r="20" spans="1:38" ht="12.75">
      <c r="A20" s="23">
        <v>82</v>
      </c>
      <c r="B20" s="101">
        <v>16</v>
      </c>
      <c r="C20" s="23">
        <v>93</v>
      </c>
      <c r="D20" s="101">
        <v>16</v>
      </c>
      <c r="E20" s="23">
        <v>108</v>
      </c>
      <c r="F20" s="101">
        <v>16</v>
      </c>
      <c r="G20" s="23">
        <v>146</v>
      </c>
      <c r="H20" s="101">
        <v>16</v>
      </c>
      <c r="I20" s="23">
        <v>186</v>
      </c>
      <c r="J20" s="101">
        <v>16</v>
      </c>
      <c r="K20" s="102">
        <v>571</v>
      </c>
      <c r="L20" s="101">
        <v>16</v>
      </c>
      <c r="M20" s="102">
        <v>1361</v>
      </c>
      <c r="N20" s="101">
        <v>16</v>
      </c>
      <c r="O20" s="102">
        <v>3441</v>
      </c>
      <c r="P20" s="101">
        <v>16</v>
      </c>
      <c r="Q20" s="102">
        <v>7501</v>
      </c>
      <c r="R20" s="101">
        <v>16</v>
      </c>
      <c r="S20" s="102">
        <v>6201</v>
      </c>
      <c r="T20" s="101">
        <v>16</v>
      </c>
      <c r="U20" s="102">
        <v>13001</v>
      </c>
      <c r="V20" s="101">
        <v>16</v>
      </c>
      <c r="W20" s="103"/>
      <c r="X20" s="101"/>
      <c r="Y20" s="103"/>
      <c r="Z20" s="101"/>
      <c r="AA20" s="103"/>
      <c r="AB20" s="101"/>
      <c r="AC20" s="103"/>
      <c r="AD20" s="101"/>
      <c r="AE20" s="103"/>
      <c r="AF20" s="101"/>
      <c r="AG20" s="103"/>
      <c r="AH20" s="101"/>
      <c r="AI20" s="103"/>
      <c r="AJ20" s="101"/>
      <c r="AK20" s="103"/>
      <c r="AL20" s="101"/>
    </row>
    <row r="21" spans="1:38" ht="12.75">
      <c r="A21" s="23">
        <v>83</v>
      </c>
      <c r="B21" s="101">
        <v>16</v>
      </c>
      <c r="C21" s="23">
        <v>95</v>
      </c>
      <c r="D21" s="101">
        <v>16</v>
      </c>
      <c r="E21" s="23">
        <v>110</v>
      </c>
      <c r="F21" s="101">
        <v>16</v>
      </c>
      <c r="G21" s="23">
        <v>150</v>
      </c>
      <c r="H21" s="101">
        <v>16</v>
      </c>
      <c r="I21" s="23">
        <v>190</v>
      </c>
      <c r="J21" s="101">
        <v>16</v>
      </c>
      <c r="K21" s="102">
        <v>595</v>
      </c>
      <c r="L21" s="101">
        <v>16</v>
      </c>
      <c r="M21" s="102">
        <v>1390</v>
      </c>
      <c r="N21" s="101">
        <v>16</v>
      </c>
      <c r="O21" s="102">
        <v>3510</v>
      </c>
      <c r="P21" s="101">
        <v>16</v>
      </c>
      <c r="Q21" s="102">
        <v>8020</v>
      </c>
      <c r="R21" s="101">
        <v>16</v>
      </c>
      <c r="S21" s="102">
        <v>6300</v>
      </c>
      <c r="T21" s="101">
        <v>16</v>
      </c>
      <c r="U21" s="102">
        <v>13150</v>
      </c>
      <c r="V21" s="101">
        <v>16</v>
      </c>
      <c r="W21" s="103">
        <v>300</v>
      </c>
      <c r="X21" s="101">
        <v>11</v>
      </c>
      <c r="Y21" s="103">
        <v>700</v>
      </c>
      <c r="Z21" s="101">
        <v>11</v>
      </c>
      <c r="AA21" s="103">
        <v>100</v>
      </c>
      <c r="AB21" s="101">
        <v>11</v>
      </c>
      <c r="AC21" s="103"/>
      <c r="AD21" s="101">
        <v>11</v>
      </c>
      <c r="AE21" s="103">
        <v>685</v>
      </c>
      <c r="AF21" s="101">
        <v>11</v>
      </c>
      <c r="AG21" s="103">
        <v>1200</v>
      </c>
      <c r="AH21" s="101">
        <v>11</v>
      </c>
      <c r="AI21" s="103">
        <v>1500</v>
      </c>
      <c r="AJ21" s="101">
        <v>11</v>
      </c>
      <c r="AK21" s="103">
        <v>1300</v>
      </c>
      <c r="AL21" s="101">
        <v>11</v>
      </c>
    </row>
    <row r="22" spans="1:38" ht="12.75">
      <c r="A22" s="23">
        <v>84</v>
      </c>
      <c r="B22" s="101">
        <v>15</v>
      </c>
      <c r="C22" s="23">
        <v>96</v>
      </c>
      <c r="D22" s="101">
        <v>15</v>
      </c>
      <c r="E22" s="23">
        <v>111</v>
      </c>
      <c r="F22" s="101">
        <v>15</v>
      </c>
      <c r="G22" s="23">
        <v>151</v>
      </c>
      <c r="H22" s="101">
        <v>15</v>
      </c>
      <c r="I22" s="23">
        <v>191</v>
      </c>
      <c r="J22" s="101">
        <v>15</v>
      </c>
      <c r="K22" s="102">
        <v>596</v>
      </c>
      <c r="L22" s="101">
        <v>15</v>
      </c>
      <c r="M22" s="102">
        <v>1391</v>
      </c>
      <c r="N22" s="101">
        <v>15</v>
      </c>
      <c r="O22" s="102">
        <v>3511</v>
      </c>
      <c r="P22" s="101">
        <v>15</v>
      </c>
      <c r="Q22" s="102">
        <v>8021</v>
      </c>
      <c r="R22" s="101">
        <v>15</v>
      </c>
      <c r="S22" s="102">
        <v>6301</v>
      </c>
      <c r="T22" s="101">
        <v>15</v>
      </c>
      <c r="U22" s="102">
        <v>13151</v>
      </c>
      <c r="V22" s="101">
        <v>15</v>
      </c>
      <c r="W22" s="103"/>
      <c r="X22" s="101"/>
      <c r="Y22" s="103"/>
      <c r="Z22" s="101"/>
      <c r="AA22" s="103"/>
      <c r="AB22" s="101"/>
      <c r="AC22" s="103"/>
      <c r="AD22" s="101"/>
      <c r="AE22" s="103"/>
      <c r="AF22" s="101"/>
      <c r="AG22" s="103"/>
      <c r="AH22" s="101"/>
      <c r="AI22" s="103"/>
      <c r="AJ22" s="101"/>
      <c r="AK22" s="103"/>
      <c r="AL22" s="101"/>
    </row>
    <row r="23" spans="1:38" ht="12.75">
      <c r="A23" s="23">
        <v>85</v>
      </c>
      <c r="B23" s="101">
        <v>15</v>
      </c>
      <c r="C23" s="23">
        <v>98</v>
      </c>
      <c r="D23" s="101">
        <v>15</v>
      </c>
      <c r="E23" s="23">
        <v>115</v>
      </c>
      <c r="F23" s="101">
        <v>15</v>
      </c>
      <c r="G23" s="23">
        <v>155</v>
      </c>
      <c r="H23" s="101">
        <v>15</v>
      </c>
      <c r="I23" s="23">
        <v>195</v>
      </c>
      <c r="J23" s="101">
        <v>15</v>
      </c>
      <c r="K23" s="102">
        <v>1020</v>
      </c>
      <c r="L23" s="101">
        <v>15</v>
      </c>
      <c r="M23" s="102">
        <v>1420</v>
      </c>
      <c r="N23" s="101">
        <v>15</v>
      </c>
      <c r="O23" s="102">
        <v>3580</v>
      </c>
      <c r="P23" s="101">
        <v>15</v>
      </c>
      <c r="Q23" s="102">
        <v>8140</v>
      </c>
      <c r="R23" s="101">
        <v>15</v>
      </c>
      <c r="S23" s="102">
        <v>6400</v>
      </c>
      <c r="T23" s="101">
        <v>15</v>
      </c>
      <c r="U23" s="102">
        <v>13300</v>
      </c>
      <c r="V23" s="101">
        <v>15</v>
      </c>
      <c r="W23" s="103">
        <v>310</v>
      </c>
      <c r="X23" s="101">
        <v>12</v>
      </c>
      <c r="Y23" s="103">
        <v>720</v>
      </c>
      <c r="Z23" s="101">
        <v>12</v>
      </c>
      <c r="AA23" s="103"/>
      <c r="AB23" s="101">
        <v>12</v>
      </c>
      <c r="AC23" s="103">
        <v>175</v>
      </c>
      <c r="AD23" s="101">
        <v>12</v>
      </c>
      <c r="AE23" s="103">
        <v>700</v>
      </c>
      <c r="AF23" s="101">
        <v>12</v>
      </c>
      <c r="AG23" s="103">
        <v>1300</v>
      </c>
      <c r="AH23" s="101">
        <v>12</v>
      </c>
      <c r="AI23" s="103">
        <v>1600</v>
      </c>
      <c r="AJ23" s="101">
        <v>12</v>
      </c>
      <c r="AK23" s="103">
        <v>1400</v>
      </c>
      <c r="AL23" s="101">
        <v>12</v>
      </c>
    </row>
    <row r="24" spans="1:38" ht="12.75">
      <c r="A24" s="23">
        <v>86</v>
      </c>
      <c r="B24" s="101">
        <v>14</v>
      </c>
      <c r="C24" s="23">
        <v>99</v>
      </c>
      <c r="D24" s="101">
        <v>14</v>
      </c>
      <c r="E24" s="23">
        <v>116</v>
      </c>
      <c r="F24" s="101">
        <v>14</v>
      </c>
      <c r="G24" s="23">
        <v>156</v>
      </c>
      <c r="H24" s="101">
        <v>14</v>
      </c>
      <c r="I24" s="23">
        <v>196</v>
      </c>
      <c r="J24" s="101">
        <v>14</v>
      </c>
      <c r="K24" s="102">
        <v>1021</v>
      </c>
      <c r="L24" s="101">
        <v>14</v>
      </c>
      <c r="M24" s="102">
        <v>1421</v>
      </c>
      <c r="N24" s="101">
        <v>14</v>
      </c>
      <c r="O24" s="102">
        <v>3581</v>
      </c>
      <c r="P24" s="101">
        <v>14</v>
      </c>
      <c r="Q24" s="102">
        <v>8141</v>
      </c>
      <c r="R24" s="101">
        <v>14</v>
      </c>
      <c r="S24" s="102">
        <v>6401</v>
      </c>
      <c r="T24" s="101">
        <v>14</v>
      </c>
      <c r="U24" s="102">
        <v>13301</v>
      </c>
      <c r="V24" s="101">
        <v>14</v>
      </c>
      <c r="W24" s="103"/>
      <c r="X24" s="101"/>
      <c r="Y24" s="103"/>
      <c r="Z24" s="101"/>
      <c r="AA24" s="103"/>
      <c r="AB24" s="101"/>
      <c r="AC24" s="103"/>
      <c r="AD24" s="101"/>
      <c r="AE24" s="103"/>
      <c r="AF24" s="101"/>
      <c r="AG24" s="103"/>
      <c r="AH24" s="101"/>
      <c r="AI24" s="103"/>
      <c r="AJ24" s="101"/>
      <c r="AK24" s="103"/>
      <c r="AL24" s="101"/>
    </row>
    <row r="25" spans="1:38" ht="12.75">
      <c r="A25" s="23">
        <v>88</v>
      </c>
      <c r="B25" s="101">
        <v>14</v>
      </c>
      <c r="C25" s="23">
        <v>101</v>
      </c>
      <c r="D25" s="101">
        <v>14</v>
      </c>
      <c r="E25" s="23">
        <v>120</v>
      </c>
      <c r="F25" s="101">
        <v>14</v>
      </c>
      <c r="G25" s="23">
        <v>160</v>
      </c>
      <c r="H25" s="101">
        <v>14</v>
      </c>
      <c r="I25" s="23">
        <v>200</v>
      </c>
      <c r="J25" s="101">
        <v>14</v>
      </c>
      <c r="K25" s="102">
        <v>1050</v>
      </c>
      <c r="L25" s="101">
        <v>14</v>
      </c>
      <c r="M25" s="102">
        <v>1450</v>
      </c>
      <c r="N25" s="101">
        <v>14</v>
      </c>
      <c r="O25" s="102">
        <v>4050</v>
      </c>
      <c r="P25" s="101">
        <v>14</v>
      </c>
      <c r="Q25" s="102">
        <v>8260</v>
      </c>
      <c r="R25" s="101">
        <v>14</v>
      </c>
      <c r="S25" s="102">
        <v>6500</v>
      </c>
      <c r="T25" s="101">
        <v>14</v>
      </c>
      <c r="U25" s="102">
        <v>13500</v>
      </c>
      <c r="V25" s="101">
        <v>14</v>
      </c>
      <c r="W25" s="103">
        <v>320</v>
      </c>
      <c r="X25" s="101">
        <v>13</v>
      </c>
      <c r="Y25" s="103">
        <v>740</v>
      </c>
      <c r="Z25" s="101">
        <v>13</v>
      </c>
      <c r="AA25" s="103">
        <v>105</v>
      </c>
      <c r="AB25" s="101">
        <v>13</v>
      </c>
      <c r="AC25" s="103"/>
      <c r="AD25" s="101">
        <v>13</v>
      </c>
      <c r="AE25" s="103">
        <v>720</v>
      </c>
      <c r="AF25" s="101">
        <v>13</v>
      </c>
      <c r="AG25" s="103">
        <v>1400</v>
      </c>
      <c r="AH25" s="101">
        <v>13</v>
      </c>
      <c r="AI25" s="103">
        <v>1700</v>
      </c>
      <c r="AJ25" s="101">
        <v>13</v>
      </c>
      <c r="AK25" s="103">
        <v>1500</v>
      </c>
      <c r="AL25" s="101">
        <v>13</v>
      </c>
    </row>
    <row r="26" spans="1:38" ht="12.75">
      <c r="A26" s="23">
        <v>89</v>
      </c>
      <c r="B26" s="101">
        <v>13</v>
      </c>
      <c r="C26" s="23">
        <v>102</v>
      </c>
      <c r="D26" s="101">
        <v>13</v>
      </c>
      <c r="E26" s="23">
        <v>121</v>
      </c>
      <c r="F26" s="101">
        <v>13</v>
      </c>
      <c r="G26" s="23">
        <v>161</v>
      </c>
      <c r="H26" s="101">
        <v>13</v>
      </c>
      <c r="I26" s="23">
        <v>201</v>
      </c>
      <c r="J26" s="101">
        <v>13</v>
      </c>
      <c r="K26" s="102">
        <v>1051</v>
      </c>
      <c r="L26" s="101">
        <v>13</v>
      </c>
      <c r="M26" s="102">
        <v>1451</v>
      </c>
      <c r="N26" s="101">
        <v>13</v>
      </c>
      <c r="O26" s="102">
        <v>4051</v>
      </c>
      <c r="P26" s="101">
        <v>13</v>
      </c>
      <c r="Q26" s="102">
        <v>8261</v>
      </c>
      <c r="R26" s="101">
        <v>13</v>
      </c>
      <c r="S26" s="102">
        <v>6501</v>
      </c>
      <c r="T26" s="101">
        <v>13</v>
      </c>
      <c r="U26" s="102">
        <v>13501</v>
      </c>
      <c r="V26" s="101">
        <v>13</v>
      </c>
      <c r="W26" s="103"/>
      <c r="X26" s="101"/>
      <c r="Y26" s="103"/>
      <c r="Z26" s="101"/>
      <c r="AA26" s="103"/>
      <c r="AB26" s="101"/>
      <c r="AC26" s="103"/>
      <c r="AD26" s="101"/>
      <c r="AE26" s="103"/>
      <c r="AF26" s="101"/>
      <c r="AG26" s="103"/>
      <c r="AH26" s="101"/>
      <c r="AI26" s="103"/>
      <c r="AJ26" s="101"/>
      <c r="AK26" s="103"/>
      <c r="AL26" s="101"/>
    </row>
    <row r="27" spans="1:38" ht="12.75">
      <c r="A27" s="23">
        <v>91</v>
      </c>
      <c r="B27" s="101">
        <v>13</v>
      </c>
      <c r="C27" s="23">
        <v>104</v>
      </c>
      <c r="D27" s="101">
        <v>13</v>
      </c>
      <c r="E27" s="23">
        <v>125</v>
      </c>
      <c r="F27" s="101">
        <v>13</v>
      </c>
      <c r="G27" s="23">
        <v>165</v>
      </c>
      <c r="H27" s="101">
        <v>13</v>
      </c>
      <c r="I27" s="23">
        <v>205</v>
      </c>
      <c r="J27" s="101">
        <v>13</v>
      </c>
      <c r="K27" s="102">
        <v>1070</v>
      </c>
      <c r="L27" s="101">
        <v>13</v>
      </c>
      <c r="M27" s="102">
        <v>1480</v>
      </c>
      <c r="N27" s="101">
        <v>13</v>
      </c>
      <c r="O27" s="102">
        <v>4120</v>
      </c>
      <c r="P27" s="101">
        <v>13</v>
      </c>
      <c r="Q27" s="102">
        <v>8380</v>
      </c>
      <c r="R27" s="101">
        <v>13</v>
      </c>
      <c r="S27" s="102">
        <v>7000</v>
      </c>
      <c r="T27" s="101">
        <v>13</v>
      </c>
      <c r="U27" s="102">
        <v>14150</v>
      </c>
      <c r="V27" s="101">
        <v>13</v>
      </c>
      <c r="W27" s="103">
        <v>330</v>
      </c>
      <c r="X27" s="101">
        <v>14</v>
      </c>
      <c r="Y27" s="103">
        <v>760</v>
      </c>
      <c r="Z27" s="101">
        <v>14</v>
      </c>
      <c r="AA27" s="103"/>
      <c r="AB27" s="101">
        <v>14</v>
      </c>
      <c r="AC27" s="103">
        <v>190</v>
      </c>
      <c r="AD27" s="101">
        <v>14</v>
      </c>
      <c r="AE27" s="103">
        <v>740</v>
      </c>
      <c r="AF27" s="101">
        <v>14</v>
      </c>
      <c r="AG27" s="103">
        <v>1500</v>
      </c>
      <c r="AH27" s="101">
        <v>14</v>
      </c>
      <c r="AI27" s="103">
        <v>1800</v>
      </c>
      <c r="AJ27" s="101">
        <v>14</v>
      </c>
      <c r="AK27" s="103">
        <v>1600</v>
      </c>
      <c r="AL27" s="101">
        <v>14</v>
      </c>
    </row>
    <row r="28" spans="1:38" ht="12.75">
      <c r="A28" s="23">
        <v>92</v>
      </c>
      <c r="B28" s="101">
        <v>12</v>
      </c>
      <c r="C28" s="23">
        <v>103</v>
      </c>
      <c r="D28" s="101">
        <v>12</v>
      </c>
      <c r="E28" s="23">
        <v>126</v>
      </c>
      <c r="F28" s="101">
        <v>12</v>
      </c>
      <c r="G28" s="23">
        <v>166</v>
      </c>
      <c r="H28" s="101">
        <v>12</v>
      </c>
      <c r="I28" s="23">
        <v>206</v>
      </c>
      <c r="J28" s="101">
        <v>12</v>
      </c>
      <c r="K28" s="102">
        <v>1071</v>
      </c>
      <c r="L28" s="101">
        <v>12</v>
      </c>
      <c r="M28" s="102">
        <v>1481</v>
      </c>
      <c r="N28" s="101">
        <v>12</v>
      </c>
      <c r="O28" s="102">
        <v>4121</v>
      </c>
      <c r="P28" s="101">
        <v>12</v>
      </c>
      <c r="Q28" s="102">
        <v>8381</v>
      </c>
      <c r="R28" s="101">
        <v>12</v>
      </c>
      <c r="S28" s="102">
        <v>7001</v>
      </c>
      <c r="T28" s="101">
        <v>12</v>
      </c>
      <c r="U28" s="102">
        <v>14151</v>
      </c>
      <c r="V28" s="101">
        <v>12</v>
      </c>
      <c r="W28" s="103"/>
      <c r="X28" s="101"/>
      <c r="Y28" s="103"/>
      <c r="Z28" s="101"/>
      <c r="AA28" s="103"/>
      <c r="AB28" s="101"/>
      <c r="AC28" s="103"/>
      <c r="AD28" s="101"/>
      <c r="AE28" s="103"/>
      <c r="AF28" s="101"/>
      <c r="AG28" s="103"/>
      <c r="AH28" s="101"/>
      <c r="AI28" s="103"/>
      <c r="AJ28" s="101"/>
      <c r="AK28" s="103"/>
      <c r="AL28" s="101"/>
    </row>
    <row r="29" spans="1:38" ht="12.75">
      <c r="A29" s="23">
        <v>94</v>
      </c>
      <c r="B29" s="101">
        <v>12</v>
      </c>
      <c r="C29" s="23">
        <v>107</v>
      </c>
      <c r="D29" s="101">
        <v>12</v>
      </c>
      <c r="E29" s="23">
        <v>130</v>
      </c>
      <c r="F29" s="101">
        <v>12</v>
      </c>
      <c r="G29" s="23">
        <v>170</v>
      </c>
      <c r="H29" s="101">
        <v>12</v>
      </c>
      <c r="I29" s="23">
        <v>210</v>
      </c>
      <c r="J29" s="101">
        <v>12</v>
      </c>
      <c r="K29" s="102">
        <v>1100</v>
      </c>
      <c r="L29" s="101">
        <v>12</v>
      </c>
      <c r="M29" s="102">
        <v>1510</v>
      </c>
      <c r="N29" s="101">
        <v>12</v>
      </c>
      <c r="O29" s="102">
        <v>4200</v>
      </c>
      <c r="P29" s="101">
        <v>12</v>
      </c>
      <c r="Q29" s="102">
        <v>8500</v>
      </c>
      <c r="R29" s="101">
        <v>12</v>
      </c>
      <c r="S29" s="102">
        <v>7100</v>
      </c>
      <c r="T29" s="101">
        <v>12</v>
      </c>
      <c r="U29" s="102">
        <v>14400</v>
      </c>
      <c r="V29" s="101">
        <v>12</v>
      </c>
      <c r="W29" s="103">
        <v>340</v>
      </c>
      <c r="X29" s="101">
        <v>15</v>
      </c>
      <c r="Y29" s="103">
        <v>780</v>
      </c>
      <c r="Z29" s="101">
        <v>15</v>
      </c>
      <c r="AA29" s="103">
        <v>110</v>
      </c>
      <c r="AB29" s="101">
        <v>15</v>
      </c>
      <c r="AC29" s="103"/>
      <c r="AD29" s="101">
        <v>15</v>
      </c>
      <c r="AE29" s="103">
        <v>760</v>
      </c>
      <c r="AF29" s="101">
        <v>15</v>
      </c>
      <c r="AG29" s="103">
        <v>1600</v>
      </c>
      <c r="AH29" s="101">
        <v>15</v>
      </c>
      <c r="AI29" s="103">
        <v>1900</v>
      </c>
      <c r="AJ29" s="101">
        <v>15</v>
      </c>
      <c r="AK29" s="103">
        <v>1700</v>
      </c>
      <c r="AL29" s="101">
        <v>15</v>
      </c>
    </row>
    <row r="30" spans="1:38" ht="12.75">
      <c r="A30" s="23">
        <v>95</v>
      </c>
      <c r="B30" s="101">
        <v>11</v>
      </c>
      <c r="C30" s="23">
        <v>108</v>
      </c>
      <c r="D30" s="101">
        <v>11</v>
      </c>
      <c r="E30" s="23">
        <v>131</v>
      </c>
      <c r="F30" s="101">
        <v>11</v>
      </c>
      <c r="G30" s="23">
        <v>171</v>
      </c>
      <c r="H30" s="101">
        <v>11</v>
      </c>
      <c r="I30" s="23">
        <v>211</v>
      </c>
      <c r="J30" s="101">
        <v>11</v>
      </c>
      <c r="K30" s="102">
        <v>1101</v>
      </c>
      <c r="L30" s="101">
        <v>11</v>
      </c>
      <c r="M30" s="102">
        <v>1511</v>
      </c>
      <c r="N30" s="101">
        <v>11</v>
      </c>
      <c r="O30" s="102">
        <v>4201</v>
      </c>
      <c r="P30" s="101">
        <v>11</v>
      </c>
      <c r="Q30" s="102">
        <v>8501</v>
      </c>
      <c r="R30" s="101">
        <v>11</v>
      </c>
      <c r="S30" s="102">
        <v>7101</v>
      </c>
      <c r="T30" s="101">
        <v>11</v>
      </c>
      <c r="U30" s="102">
        <v>14401</v>
      </c>
      <c r="V30" s="101">
        <v>11</v>
      </c>
      <c r="W30" s="103"/>
      <c r="X30" s="101"/>
      <c r="Y30" s="103"/>
      <c r="Z30" s="101"/>
      <c r="AA30" s="103"/>
      <c r="AB30" s="101"/>
      <c r="AC30" s="103"/>
      <c r="AD30" s="101"/>
      <c r="AE30" s="103"/>
      <c r="AF30" s="101"/>
      <c r="AG30" s="103"/>
      <c r="AH30" s="101"/>
      <c r="AI30" s="103"/>
      <c r="AJ30" s="101"/>
      <c r="AK30" s="103"/>
      <c r="AL30" s="101"/>
    </row>
    <row r="31" spans="1:38" ht="12.75">
      <c r="A31" s="23">
        <v>97</v>
      </c>
      <c r="B31" s="101">
        <v>11</v>
      </c>
      <c r="C31" s="23">
        <v>110</v>
      </c>
      <c r="D31" s="101">
        <v>11</v>
      </c>
      <c r="E31" s="23">
        <v>135</v>
      </c>
      <c r="F31" s="101">
        <v>11</v>
      </c>
      <c r="G31" s="23">
        <v>180</v>
      </c>
      <c r="H31" s="101">
        <v>11</v>
      </c>
      <c r="I31" s="23">
        <v>215</v>
      </c>
      <c r="J31" s="101">
        <v>11</v>
      </c>
      <c r="K31" s="102">
        <v>1120</v>
      </c>
      <c r="L31" s="101">
        <v>11</v>
      </c>
      <c r="M31" s="102">
        <v>1550</v>
      </c>
      <c r="N31" s="101">
        <v>11</v>
      </c>
      <c r="O31" s="102">
        <v>4280</v>
      </c>
      <c r="P31" s="101">
        <v>11</v>
      </c>
      <c r="Q31" s="102">
        <v>9020</v>
      </c>
      <c r="R31" s="101">
        <v>11</v>
      </c>
      <c r="S31" s="102">
        <v>7200</v>
      </c>
      <c r="T31" s="101">
        <v>11</v>
      </c>
      <c r="U31" s="102">
        <v>15100</v>
      </c>
      <c r="V31" s="101">
        <v>11</v>
      </c>
      <c r="W31" s="103">
        <v>350</v>
      </c>
      <c r="X31" s="101">
        <v>16</v>
      </c>
      <c r="Y31" s="103">
        <v>800</v>
      </c>
      <c r="Z31" s="101">
        <v>16</v>
      </c>
      <c r="AA31" s="103">
        <v>115</v>
      </c>
      <c r="AB31" s="101">
        <v>16</v>
      </c>
      <c r="AC31" s="103">
        <v>200</v>
      </c>
      <c r="AD31" s="101">
        <v>16</v>
      </c>
      <c r="AE31" s="103">
        <v>780</v>
      </c>
      <c r="AF31" s="101">
        <v>16</v>
      </c>
      <c r="AG31" s="103">
        <v>1700</v>
      </c>
      <c r="AH31" s="101">
        <v>16</v>
      </c>
      <c r="AI31" s="103">
        <v>2000</v>
      </c>
      <c r="AJ31" s="101">
        <v>16</v>
      </c>
      <c r="AK31" s="103">
        <v>1800</v>
      </c>
      <c r="AL31" s="101">
        <v>16</v>
      </c>
    </row>
    <row r="32" spans="1:38" ht="12.75">
      <c r="A32" s="23">
        <v>98</v>
      </c>
      <c r="B32" s="101">
        <v>10</v>
      </c>
      <c r="C32" s="23">
        <v>111</v>
      </c>
      <c r="D32" s="101">
        <v>10</v>
      </c>
      <c r="E32" s="23">
        <v>136</v>
      </c>
      <c r="F32" s="101">
        <v>10</v>
      </c>
      <c r="G32" s="23">
        <v>181</v>
      </c>
      <c r="H32" s="101">
        <v>10</v>
      </c>
      <c r="I32" s="23">
        <v>216</v>
      </c>
      <c r="J32" s="101">
        <v>10</v>
      </c>
      <c r="K32" s="102">
        <v>1121</v>
      </c>
      <c r="L32" s="101">
        <v>10</v>
      </c>
      <c r="M32" s="102">
        <v>1551</v>
      </c>
      <c r="N32" s="101">
        <v>10</v>
      </c>
      <c r="O32" s="102">
        <v>4281</v>
      </c>
      <c r="P32" s="101">
        <v>10</v>
      </c>
      <c r="Q32" s="102">
        <v>9021</v>
      </c>
      <c r="R32" s="101">
        <v>10</v>
      </c>
      <c r="S32" s="102">
        <v>7201</v>
      </c>
      <c r="T32" s="101">
        <v>10</v>
      </c>
      <c r="U32" s="102">
        <v>15101</v>
      </c>
      <c r="V32" s="101">
        <v>10</v>
      </c>
      <c r="W32" s="103"/>
      <c r="X32" s="101"/>
      <c r="Y32" s="103"/>
      <c r="Z32" s="101"/>
      <c r="AA32" s="103"/>
      <c r="AB32" s="101"/>
      <c r="AC32" s="103"/>
      <c r="AD32" s="101"/>
      <c r="AE32" s="103"/>
      <c r="AF32" s="101"/>
      <c r="AG32" s="103"/>
      <c r="AH32" s="101"/>
      <c r="AI32" s="103"/>
      <c r="AJ32" s="101"/>
      <c r="AK32" s="103"/>
      <c r="AL32" s="101"/>
    </row>
    <row r="33" spans="1:38" ht="12.75">
      <c r="A33" s="23">
        <v>100</v>
      </c>
      <c r="B33" s="101">
        <v>10</v>
      </c>
      <c r="C33" s="23">
        <v>113</v>
      </c>
      <c r="D33" s="101">
        <v>10</v>
      </c>
      <c r="E33" s="23">
        <v>140</v>
      </c>
      <c r="F33" s="101">
        <v>10</v>
      </c>
      <c r="G33" s="23">
        <v>190</v>
      </c>
      <c r="H33" s="101">
        <v>10</v>
      </c>
      <c r="I33" s="23">
        <v>220</v>
      </c>
      <c r="J33" s="101">
        <v>10</v>
      </c>
      <c r="K33" s="102">
        <v>1150</v>
      </c>
      <c r="L33" s="101">
        <v>10</v>
      </c>
      <c r="M33" s="102">
        <v>2000</v>
      </c>
      <c r="N33" s="101">
        <v>10</v>
      </c>
      <c r="O33" s="102">
        <v>4360</v>
      </c>
      <c r="P33" s="101">
        <v>10</v>
      </c>
      <c r="Q33" s="102">
        <v>9140</v>
      </c>
      <c r="R33" s="101">
        <v>10</v>
      </c>
      <c r="S33" s="102">
        <v>7300</v>
      </c>
      <c r="T33" s="101">
        <v>10</v>
      </c>
      <c r="U33" s="102">
        <v>15300</v>
      </c>
      <c r="V33" s="101">
        <v>10</v>
      </c>
      <c r="W33" s="103">
        <v>360</v>
      </c>
      <c r="X33" s="101">
        <v>17</v>
      </c>
      <c r="Y33" s="103">
        <v>820</v>
      </c>
      <c r="Z33" s="101">
        <v>17</v>
      </c>
      <c r="AA33" s="103">
        <v>120</v>
      </c>
      <c r="AB33" s="101">
        <v>17</v>
      </c>
      <c r="AC33" s="103">
        <v>210</v>
      </c>
      <c r="AD33" s="101">
        <v>17</v>
      </c>
      <c r="AE33" s="103">
        <v>800</v>
      </c>
      <c r="AF33" s="101">
        <v>17</v>
      </c>
      <c r="AG33" s="103">
        <v>1800</v>
      </c>
      <c r="AH33" s="101">
        <v>17</v>
      </c>
      <c r="AI33" s="103">
        <v>2100</v>
      </c>
      <c r="AJ33" s="101">
        <v>17</v>
      </c>
      <c r="AK33" s="103">
        <v>1900</v>
      </c>
      <c r="AL33" s="101">
        <v>17</v>
      </c>
    </row>
    <row r="34" spans="1:38" ht="12.75">
      <c r="A34" s="23">
        <v>101</v>
      </c>
      <c r="B34" s="101">
        <v>9</v>
      </c>
      <c r="C34" s="23">
        <v>114</v>
      </c>
      <c r="D34" s="101">
        <v>9</v>
      </c>
      <c r="E34" s="23">
        <v>141</v>
      </c>
      <c r="F34" s="101">
        <v>9</v>
      </c>
      <c r="G34" s="23">
        <v>191</v>
      </c>
      <c r="H34" s="101">
        <v>9</v>
      </c>
      <c r="I34" s="23">
        <v>221</v>
      </c>
      <c r="J34" s="101">
        <v>9</v>
      </c>
      <c r="K34" s="102">
        <v>1151</v>
      </c>
      <c r="L34" s="101">
        <v>9</v>
      </c>
      <c r="M34" s="102">
        <v>2001</v>
      </c>
      <c r="N34" s="101">
        <v>9</v>
      </c>
      <c r="O34" s="102">
        <v>4361</v>
      </c>
      <c r="P34" s="101">
        <v>9</v>
      </c>
      <c r="Q34" s="102">
        <v>9141</v>
      </c>
      <c r="R34" s="101">
        <v>9</v>
      </c>
      <c r="S34" s="102">
        <v>7301</v>
      </c>
      <c r="T34" s="101">
        <v>9</v>
      </c>
      <c r="U34" s="102">
        <v>15301</v>
      </c>
      <c r="V34" s="101">
        <v>9</v>
      </c>
      <c r="W34" s="103"/>
      <c r="X34" s="101"/>
      <c r="Y34" s="103"/>
      <c r="Z34" s="101"/>
      <c r="AA34" s="103"/>
      <c r="AB34" s="101"/>
      <c r="AC34" s="103"/>
      <c r="AD34" s="101"/>
      <c r="AE34" s="103"/>
      <c r="AF34" s="101"/>
      <c r="AG34" s="103"/>
      <c r="AH34" s="101"/>
      <c r="AI34" s="103"/>
      <c r="AJ34" s="101"/>
      <c r="AK34" s="103"/>
      <c r="AL34" s="101"/>
    </row>
    <row r="35" spans="1:38" ht="12.75">
      <c r="A35" s="23">
        <v>104</v>
      </c>
      <c r="B35" s="101">
        <v>9</v>
      </c>
      <c r="C35" s="23">
        <v>116</v>
      </c>
      <c r="D35" s="101">
        <v>9</v>
      </c>
      <c r="E35" s="23">
        <v>145</v>
      </c>
      <c r="F35" s="101">
        <v>9</v>
      </c>
      <c r="G35" s="23">
        <v>200</v>
      </c>
      <c r="H35" s="101">
        <v>9</v>
      </c>
      <c r="I35" s="23">
        <v>225</v>
      </c>
      <c r="J35" s="101">
        <v>9</v>
      </c>
      <c r="K35" s="102">
        <v>1170</v>
      </c>
      <c r="L35" s="101">
        <v>9</v>
      </c>
      <c r="M35" s="102">
        <v>2050</v>
      </c>
      <c r="N35" s="101">
        <v>9</v>
      </c>
      <c r="O35" s="102">
        <v>4440</v>
      </c>
      <c r="P35" s="101">
        <v>9</v>
      </c>
      <c r="Q35" s="102">
        <v>9260</v>
      </c>
      <c r="R35" s="101">
        <v>9</v>
      </c>
      <c r="S35" s="102">
        <v>7400</v>
      </c>
      <c r="T35" s="101">
        <v>9</v>
      </c>
      <c r="U35" s="102">
        <v>15500</v>
      </c>
      <c r="V35" s="101">
        <v>9</v>
      </c>
      <c r="W35" s="103">
        <v>375</v>
      </c>
      <c r="X35" s="101">
        <v>18</v>
      </c>
      <c r="Y35" s="103">
        <v>840</v>
      </c>
      <c r="Z35" s="101">
        <v>18</v>
      </c>
      <c r="AA35" s="103">
        <v>125</v>
      </c>
      <c r="AB35" s="101">
        <v>18</v>
      </c>
      <c r="AC35" s="103">
        <v>220</v>
      </c>
      <c r="AD35" s="101">
        <v>18</v>
      </c>
      <c r="AE35" s="103">
        <v>825</v>
      </c>
      <c r="AF35" s="101">
        <v>18</v>
      </c>
      <c r="AG35" s="103">
        <v>1900</v>
      </c>
      <c r="AH35" s="101">
        <v>18</v>
      </c>
      <c r="AI35" s="103">
        <v>2200</v>
      </c>
      <c r="AJ35" s="101">
        <v>18</v>
      </c>
      <c r="AK35" s="103">
        <v>2100</v>
      </c>
      <c r="AL35" s="101">
        <v>18</v>
      </c>
    </row>
    <row r="36" spans="1:38" ht="12.75">
      <c r="A36" s="23">
        <v>105</v>
      </c>
      <c r="B36" s="101">
        <v>8</v>
      </c>
      <c r="C36" s="23">
        <v>117</v>
      </c>
      <c r="D36" s="101">
        <v>8</v>
      </c>
      <c r="E36" s="23">
        <v>146</v>
      </c>
      <c r="F36" s="101">
        <v>8</v>
      </c>
      <c r="G36" s="23">
        <v>201</v>
      </c>
      <c r="H36" s="101">
        <v>8</v>
      </c>
      <c r="I36" s="23">
        <v>226</v>
      </c>
      <c r="J36" s="101">
        <v>8</v>
      </c>
      <c r="K36" s="102">
        <v>1171</v>
      </c>
      <c r="L36" s="101">
        <v>8</v>
      </c>
      <c r="M36" s="102">
        <v>2051</v>
      </c>
      <c r="N36" s="101">
        <v>8</v>
      </c>
      <c r="O36" s="102">
        <v>4441</v>
      </c>
      <c r="P36" s="101">
        <v>8</v>
      </c>
      <c r="Q36" s="102">
        <v>9261</v>
      </c>
      <c r="R36" s="101">
        <v>8</v>
      </c>
      <c r="S36" s="102">
        <v>7401</v>
      </c>
      <c r="T36" s="101">
        <v>8</v>
      </c>
      <c r="U36" s="102">
        <v>15501</v>
      </c>
      <c r="V36" s="101">
        <v>8</v>
      </c>
      <c r="W36" s="103"/>
      <c r="X36" s="101"/>
      <c r="Y36" s="103"/>
      <c r="Z36" s="101"/>
      <c r="AA36" s="103"/>
      <c r="AB36" s="101"/>
      <c r="AC36" s="103"/>
      <c r="AD36" s="101"/>
      <c r="AE36" s="103"/>
      <c r="AF36" s="101"/>
      <c r="AG36" s="103"/>
      <c r="AH36" s="101"/>
      <c r="AI36" s="103"/>
      <c r="AJ36" s="101"/>
      <c r="AK36" s="103"/>
      <c r="AL36" s="101"/>
    </row>
    <row r="37" spans="1:38" ht="12.75">
      <c r="A37" s="23">
        <v>108</v>
      </c>
      <c r="B37" s="101">
        <v>8</v>
      </c>
      <c r="C37" s="23">
        <v>120</v>
      </c>
      <c r="D37" s="101">
        <v>8</v>
      </c>
      <c r="E37" s="23">
        <v>150</v>
      </c>
      <c r="F37" s="101">
        <v>8</v>
      </c>
      <c r="G37" s="23">
        <v>210</v>
      </c>
      <c r="H37" s="101">
        <v>8</v>
      </c>
      <c r="I37" s="23">
        <v>230</v>
      </c>
      <c r="J37" s="101">
        <v>8</v>
      </c>
      <c r="K37" s="102">
        <v>1200</v>
      </c>
      <c r="L37" s="101">
        <v>8</v>
      </c>
      <c r="M37" s="102">
        <v>2100</v>
      </c>
      <c r="N37" s="101">
        <v>8</v>
      </c>
      <c r="O37" s="102">
        <v>4520</v>
      </c>
      <c r="P37" s="101">
        <v>8</v>
      </c>
      <c r="Q37" s="102">
        <v>9380</v>
      </c>
      <c r="R37" s="101">
        <v>8</v>
      </c>
      <c r="S37" s="102">
        <v>7500</v>
      </c>
      <c r="T37" s="101">
        <v>8</v>
      </c>
      <c r="U37" s="102">
        <v>16100</v>
      </c>
      <c r="V37" s="101">
        <v>8</v>
      </c>
      <c r="W37" s="103">
        <v>390</v>
      </c>
      <c r="X37" s="101">
        <v>19</v>
      </c>
      <c r="Y37" s="103">
        <v>860</v>
      </c>
      <c r="Z37" s="101">
        <v>19</v>
      </c>
      <c r="AA37" s="103">
        <v>130</v>
      </c>
      <c r="AB37" s="101">
        <v>19</v>
      </c>
      <c r="AC37" s="103">
        <v>240</v>
      </c>
      <c r="AD37" s="101">
        <v>19</v>
      </c>
      <c r="AE37" s="103">
        <v>850</v>
      </c>
      <c r="AF37" s="101">
        <v>19</v>
      </c>
      <c r="AG37" s="103">
        <v>2000</v>
      </c>
      <c r="AH37" s="101">
        <v>19</v>
      </c>
      <c r="AI37" s="103">
        <v>2400</v>
      </c>
      <c r="AJ37" s="101">
        <v>19</v>
      </c>
      <c r="AK37" s="103">
        <v>2300</v>
      </c>
      <c r="AL37" s="101">
        <v>19</v>
      </c>
    </row>
    <row r="38" spans="1:38" ht="12.75">
      <c r="A38" s="23">
        <v>109</v>
      </c>
      <c r="B38" s="101">
        <v>7</v>
      </c>
      <c r="C38" s="23">
        <v>121</v>
      </c>
      <c r="D38" s="101">
        <v>7</v>
      </c>
      <c r="E38" s="23">
        <v>151</v>
      </c>
      <c r="F38" s="101">
        <v>7</v>
      </c>
      <c r="G38" s="23">
        <v>211</v>
      </c>
      <c r="H38" s="101">
        <v>7</v>
      </c>
      <c r="I38" s="23">
        <v>231</v>
      </c>
      <c r="J38" s="101">
        <v>7</v>
      </c>
      <c r="K38" s="102">
        <v>1201</v>
      </c>
      <c r="L38" s="101">
        <v>7</v>
      </c>
      <c r="M38" s="102">
        <v>2101</v>
      </c>
      <c r="N38" s="101">
        <v>7</v>
      </c>
      <c r="O38" s="102">
        <v>4521</v>
      </c>
      <c r="P38" s="101">
        <v>7</v>
      </c>
      <c r="Q38" s="102">
        <v>9381</v>
      </c>
      <c r="R38" s="101">
        <v>7</v>
      </c>
      <c r="S38" s="102">
        <v>7501</v>
      </c>
      <c r="T38" s="101">
        <v>7</v>
      </c>
      <c r="U38" s="102">
        <v>16101</v>
      </c>
      <c r="V38" s="101">
        <v>7</v>
      </c>
      <c r="W38" s="103"/>
      <c r="X38" s="101"/>
      <c r="Y38" s="103"/>
      <c r="Z38" s="101"/>
      <c r="AA38" s="103"/>
      <c r="AB38" s="101"/>
      <c r="AC38" s="103"/>
      <c r="AD38" s="101"/>
      <c r="AE38" s="103"/>
      <c r="AF38" s="101"/>
      <c r="AG38" s="103"/>
      <c r="AH38" s="101"/>
      <c r="AI38" s="103"/>
      <c r="AJ38" s="101"/>
      <c r="AK38" s="103"/>
      <c r="AL38" s="101"/>
    </row>
    <row r="39" spans="1:38" ht="12.75">
      <c r="A39" s="23">
        <v>112</v>
      </c>
      <c r="B39" s="101">
        <v>7</v>
      </c>
      <c r="C39" s="23">
        <v>125</v>
      </c>
      <c r="D39" s="101">
        <v>7</v>
      </c>
      <c r="E39" s="23">
        <v>155</v>
      </c>
      <c r="F39" s="101">
        <v>7</v>
      </c>
      <c r="G39" s="23">
        <v>220</v>
      </c>
      <c r="H39" s="101">
        <v>7</v>
      </c>
      <c r="I39" s="23">
        <v>235</v>
      </c>
      <c r="J39" s="101">
        <v>7</v>
      </c>
      <c r="K39" s="102">
        <v>1230</v>
      </c>
      <c r="L39" s="101">
        <v>7</v>
      </c>
      <c r="M39" s="102">
        <v>2150</v>
      </c>
      <c r="N39" s="101">
        <v>7</v>
      </c>
      <c r="O39" s="102">
        <v>5000</v>
      </c>
      <c r="P39" s="101">
        <v>7</v>
      </c>
      <c r="Q39" s="102">
        <v>9500</v>
      </c>
      <c r="R39" s="101">
        <v>7</v>
      </c>
      <c r="S39" s="102">
        <v>8000</v>
      </c>
      <c r="T39" s="101">
        <v>7</v>
      </c>
      <c r="U39" s="102">
        <v>16300</v>
      </c>
      <c r="V39" s="101">
        <v>7</v>
      </c>
      <c r="W39" s="103">
        <v>405</v>
      </c>
      <c r="X39" s="101">
        <v>20</v>
      </c>
      <c r="Y39" s="103">
        <v>880</v>
      </c>
      <c r="Z39" s="101">
        <v>20</v>
      </c>
      <c r="AA39" s="103">
        <v>135</v>
      </c>
      <c r="AB39" s="101">
        <v>20</v>
      </c>
      <c r="AC39" s="103">
        <v>260</v>
      </c>
      <c r="AD39" s="101">
        <v>20</v>
      </c>
      <c r="AE39" s="103">
        <v>875</v>
      </c>
      <c r="AF39" s="101">
        <v>20</v>
      </c>
      <c r="AG39" s="103">
        <v>2200</v>
      </c>
      <c r="AH39" s="101">
        <v>20</v>
      </c>
      <c r="AI39" s="103">
        <v>2600</v>
      </c>
      <c r="AJ39" s="101">
        <v>20</v>
      </c>
      <c r="AK39" s="103">
        <v>2500</v>
      </c>
      <c r="AL39" s="101">
        <v>20</v>
      </c>
    </row>
    <row r="40" spans="1:38" ht="12.75">
      <c r="A40" s="23">
        <v>113</v>
      </c>
      <c r="B40" s="101">
        <v>6</v>
      </c>
      <c r="C40" s="23">
        <v>126</v>
      </c>
      <c r="D40" s="101">
        <v>6</v>
      </c>
      <c r="E40" s="23">
        <v>156</v>
      </c>
      <c r="F40" s="101">
        <v>6</v>
      </c>
      <c r="G40" s="23">
        <v>221</v>
      </c>
      <c r="H40" s="101">
        <v>6</v>
      </c>
      <c r="I40" s="23">
        <v>236</v>
      </c>
      <c r="J40" s="101">
        <v>6</v>
      </c>
      <c r="K40" s="102">
        <v>1231</v>
      </c>
      <c r="L40" s="101">
        <v>6</v>
      </c>
      <c r="M40" s="102">
        <v>2151</v>
      </c>
      <c r="N40" s="101">
        <v>6</v>
      </c>
      <c r="O40" s="102">
        <v>5001</v>
      </c>
      <c r="P40" s="101">
        <v>6</v>
      </c>
      <c r="Q40" s="102">
        <v>9501</v>
      </c>
      <c r="R40" s="101">
        <v>6</v>
      </c>
      <c r="S40" s="102">
        <v>8001</v>
      </c>
      <c r="T40" s="101">
        <v>6</v>
      </c>
      <c r="U40" s="102">
        <v>16301</v>
      </c>
      <c r="V40" s="101">
        <v>6</v>
      </c>
      <c r="W40" s="103"/>
      <c r="X40" s="101"/>
      <c r="Y40" s="103"/>
      <c r="Z40" s="101"/>
      <c r="AA40" s="103"/>
      <c r="AB40" s="101"/>
      <c r="AC40" s="103"/>
      <c r="AD40" s="101"/>
      <c r="AE40" s="103"/>
      <c r="AF40" s="101"/>
      <c r="AG40" s="103"/>
      <c r="AH40" s="101"/>
      <c r="AI40" s="103"/>
      <c r="AJ40" s="101"/>
      <c r="AK40" s="103"/>
      <c r="AL40" s="101"/>
    </row>
    <row r="41" spans="1:38" ht="12.75">
      <c r="A41" s="23">
        <v>116</v>
      </c>
      <c r="B41" s="101">
        <v>6</v>
      </c>
      <c r="C41" s="23">
        <v>130</v>
      </c>
      <c r="D41" s="101">
        <v>6</v>
      </c>
      <c r="E41" s="23">
        <v>160</v>
      </c>
      <c r="F41" s="101">
        <v>6</v>
      </c>
      <c r="G41" s="23">
        <v>230</v>
      </c>
      <c r="H41" s="101">
        <v>6</v>
      </c>
      <c r="I41" s="23">
        <v>240</v>
      </c>
      <c r="J41" s="101">
        <v>6</v>
      </c>
      <c r="K41" s="102">
        <v>1260</v>
      </c>
      <c r="L41" s="101">
        <v>6</v>
      </c>
      <c r="M41" s="102">
        <v>2200</v>
      </c>
      <c r="N41" s="101">
        <v>6</v>
      </c>
      <c r="O41" s="102">
        <v>5100</v>
      </c>
      <c r="P41" s="101">
        <v>6</v>
      </c>
      <c r="Q41" s="102">
        <v>10050</v>
      </c>
      <c r="R41" s="101">
        <v>6</v>
      </c>
      <c r="S41" s="102">
        <v>8100</v>
      </c>
      <c r="T41" s="101">
        <v>6</v>
      </c>
      <c r="U41" s="102">
        <v>16500</v>
      </c>
      <c r="V41" s="101">
        <v>6</v>
      </c>
      <c r="W41" s="103">
        <v>420</v>
      </c>
      <c r="X41" s="101">
        <v>21</v>
      </c>
      <c r="Y41" s="103">
        <v>900</v>
      </c>
      <c r="Z41" s="101">
        <v>21</v>
      </c>
      <c r="AA41" s="103">
        <v>140</v>
      </c>
      <c r="AB41" s="101">
        <v>21</v>
      </c>
      <c r="AC41" s="103">
        <v>280</v>
      </c>
      <c r="AD41" s="101">
        <v>21</v>
      </c>
      <c r="AE41" s="103">
        <v>900</v>
      </c>
      <c r="AF41" s="101">
        <v>21</v>
      </c>
      <c r="AG41" s="103">
        <v>2400</v>
      </c>
      <c r="AH41" s="101">
        <v>21</v>
      </c>
      <c r="AI41" s="103">
        <v>2800</v>
      </c>
      <c r="AJ41" s="101">
        <v>21</v>
      </c>
      <c r="AK41" s="103">
        <v>2700</v>
      </c>
      <c r="AL41" s="101">
        <v>21</v>
      </c>
    </row>
    <row r="42" spans="1:38" ht="12.75">
      <c r="A42" s="23">
        <v>117</v>
      </c>
      <c r="B42" s="101">
        <v>5</v>
      </c>
      <c r="C42" s="23">
        <v>131</v>
      </c>
      <c r="D42" s="101">
        <v>5</v>
      </c>
      <c r="E42" s="23">
        <v>161</v>
      </c>
      <c r="F42" s="101">
        <v>5</v>
      </c>
      <c r="G42" s="23">
        <v>231</v>
      </c>
      <c r="H42" s="101">
        <v>5</v>
      </c>
      <c r="I42" s="23">
        <v>241</v>
      </c>
      <c r="J42" s="101">
        <v>5</v>
      </c>
      <c r="K42" s="102">
        <v>1261</v>
      </c>
      <c r="L42" s="101">
        <v>5</v>
      </c>
      <c r="M42" s="102">
        <v>2201</v>
      </c>
      <c r="N42" s="101">
        <v>5</v>
      </c>
      <c r="O42" s="102">
        <v>5101</v>
      </c>
      <c r="P42" s="101">
        <v>5</v>
      </c>
      <c r="Q42" s="102">
        <v>10051</v>
      </c>
      <c r="R42" s="101">
        <v>5</v>
      </c>
      <c r="S42" s="102">
        <v>8101</v>
      </c>
      <c r="T42" s="101">
        <v>5</v>
      </c>
      <c r="U42" s="102">
        <v>16501</v>
      </c>
      <c r="V42" s="101">
        <v>5</v>
      </c>
      <c r="W42" s="103"/>
      <c r="X42" s="101"/>
      <c r="Y42" s="103"/>
      <c r="Z42" s="101"/>
      <c r="AA42" s="103"/>
      <c r="AB42" s="101"/>
      <c r="AC42" s="103"/>
      <c r="AD42" s="101"/>
      <c r="AE42" s="103"/>
      <c r="AF42" s="101"/>
      <c r="AG42" s="103"/>
      <c r="AH42" s="101"/>
      <c r="AI42" s="103"/>
      <c r="AJ42" s="101"/>
      <c r="AK42" s="103"/>
      <c r="AL42" s="101"/>
    </row>
    <row r="43" spans="1:38" ht="12.75">
      <c r="A43" s="23">
        <v>120</v>
      </c>
      <c r="B43" s="101">
        <v>5</v>
      </c>
      <c r="C43" s="23">
        <v>135</v>
      </c>
      <c r="D43" s="101">
        <v>5</v>
      </c>
      <c r="E43" s="23">
        <v>170</v>
      </c>
      <c r="F43" s="101">
        <v>5</v>
      </c>
      <c r="G43" s="23">
        <v>240</v>
      </c>
      <c r="H43" s="101">
        <v>5</v>
      </c>
      <c r="I43" s="23">
        <v>250</v>
      </c>
      <c r="J43" s="101">
        <v>5</v>
      </c>
      <c r="K43" s="102">
        <v>1390</v>
      </c>
      <c r="L43" s="101">
        <v>5</v>
      </c>
      <c r="M43" s="102">
        <v>2250</v>
      </c>
      <c r="N43" s="101">
        <v>5</v>
      </c>
      <c r="O43" s="102">
        <v>5200</v>
      </c>
      <c r="P43" s="101">
        <v>5</v>
      </c>
      <c r="Q43" s="102">
        <v>10200</v>
      </c>
      <c r="R43" s="101">
        <v>5</v>
      </c>
      <c r="S43" s="102">
        <v>8200</v>
      </c>
      <c r="T43" s="101">
        <v>5</v>
      </c>
      <c r="U43" s="102">
        <v>17100</v>
      </c>
      <c r="V43" s="101">
        <v>5</v>
      </c>
      <c r="W43" s="103">
        <v>440</v>
      </c>
      <c r="X43" s="101">
        <v>22</v>
      </c>
      <c r="Y43" s="103">
        <v>950</v>
      </c>
      <c r="Z43" s="101">
        <v>22</v>
      </c>
      <c r="AA43" s="103">
        <v>144</v>
      </c>
      <c r="AB43" s="101">
        <v>22</v>
      </c>
      <c r="AC43" s="103">
        <v>300</v>
      </c>
      <c r="AD43" s="101">
        <v>22</v>
      </c>
      <c r="AE43" s="103">
        <v>950</v>
      </c>
      <c r="AF43" s="101">
        <v>22</v>
      </c>
      <c r="AG43" s="103">
        <v>2600</v>
      </c>
      <c r="AH43" s="101">
        <v>22</v>
      </c>
      <c r="AI43" s="103">
        <v>3000</v>
      </c>
      <c r="AJ43" s="101">
        <v>22</v>
      </c>
      <c r="AK43" s="103">
        <v>2900</v>
      </c>
      <c r="AL43" s="101">
        <v>22</v>
      </c>
    </row>
    <row r="44" spans="1:38" ht="12.75">
      <c r="A44" s="23">
        <v>121</v>
      </c>
      <c r="B44" s="101">
        <v>4</v>
      </c>
      <c r="C44" s="23">
        <v>136</v>
      </c>
      <c r="D44" s="101">
        <v>4</v>
      </c>
      <c r="E44" s="23">
        <v>171</v>
      </c>
      <c r="F44" s="101">
        <v>4</v>
      </c>
      <c r="G44" s="23">
        <v>241</v>
      </c>
      <c r="H44" s="101">
        <v>4</v>
      </c>
      <c r="I44" s="23">
        <v>251</v>
      </c>
      <c r="J44" s="101">
        <v>4</v>
      </c>
      <c r="K44" s="102">
        <v>1301</v>
      </c>
      <c r="L44" s="101">
        <v>4</v>
      </c>
      <c r="M44" s="102">
        <v>2251</v>
      </c>
      <c r="N44" s="101">
        <v>4</v>
      </c>
      <c r="O44" s="102">
        <v>5201</v>
      </c>
      <c r="P44" s="101">
        <v>4</v>
      </c>
      <c r="Q44" s="102">
        <v>10201</v>
      </c>
      <c r="R44" s="101">
        <v>4</v>
      </c>
      <c r="S44" s="102">
        <v>8201</v>
      </c>
      <c r="T44" s="101">
        <v>4</v>
      </c>
      <c r="U44" s="102">
        <v>17101</v>
      </c>
      <c r="V44" s="101">
        <v>4</v>
      </c>
      <c r="W44" s="103"/>
      <c r="X44" s="101"/>
      <c r="Y44" s="103"/>
      <c r="Z44" s="101"/>
      <c r="AA44" s="103"/>
      <c r="AB44" s="101"/>
      <c r="AC44" s="103"/>
      <c r="AD44" s="101"/>
      <c r="AE44" s="103"/>
      <c r="AF44" s="101"/>
      <c r="AG44" s="103"/>
      <c r="AH44" s="101"/>
      <c r="AI44" s="103"/>
      <c r="AJ44" s="101"/>
      <c r="AK44" s="103"/>
      <c r="AL44" s="101"/>
    </row>
    <row r="45" spans="1:38" ht="12.75">
      <c r="A45" s="23">
        <v>124</v>
      </c>
      <c r="B45" s="101">
        <v>4</v>
      </c>
      <c r="C45" s="23">
        <v>140</v>
      </c>
      <c r="D45" s="101">
        <v>4</v>
      </c>
      <c r="E45" s="23">
        <v>180</v>
      </c>
      <c r="F45" s="101">
        <v>4</v>
      </c>
      <c r="G45" s="23">
        <v>250</v>
      </c>
      <c r="H45" s="101">
        <v>4</v>
      </c>
      <c r="I45" s="23">
        <v>260</v>
      </c>
      <c r="J45" s="101">
        <v>4</v>
      </c>
      <c r="K45" s="102">
        <v>1350</v>
      </c>
      <c r="L45" s="101">
        <v>4</v>
      </c>
      <c r="M45" s="102">
        <v>2300</v>
      </c>
      <c r="N45" s="101">
        <v>4</v>
      </c>
      <c r="O45" s="102">
        <v>5300</v>
      </c>
      <c r="P45" s="101">
        <v>4</v>
      </c>
      <c r="Q45" s="102">
        <v>10350</v>
      </c>
      <c r="R45" s="101">
        <v>4</v>
      </c>
      <c r="S45" s="102">
        <v>8300</v>
      </c>
      <c r="T45" s="101">
        <v>4</v>
      </c>
      <c r="U45" s="102">
        <v>17300</v>
      </c>
      <c r="V45" s="101">
        <v>4</v>
      </c>
      <c r="W45" s="103">
        <v>460</v>
      </c>
      <c r="X45" s="101">
        <v>23</v>
      </c>
      <c r="Y45" s="103">
        <v>1000</v>
      </c>
      <c r="Z45" s="101">
        <v>23</v>
      </c>
      <c r="AA45" s="103">
        <v>148</v>
      </c>
      <c r="AB45" s="101">
        <v>23</v>
      </c>
      <c r="AC45" s="103">
        <v>320</v>
      </c>
      <c r="AD45" s="101">
        <v>23</v>
      </c>
      <c r="AE45" s="103">
        <v>1000</v>
      </c>
      <c r="AF45" s="101">
        <v>23</v>
      </c>
      <c r="AG45" s="103">
        <v>2800</v>
      </c>
      <c r="AH45" s="101">
        <v>23</v>
      </c>
      <c r="AI45" s="103">
        <v>3200</v>
      </c>
      <c r="AJ45" s="101">
        <v>23</v>
      </c>
      <c r="AK45" s="103">
        <v>3100</v>
      </c>
      <c r="AL45" s="101">
        <v>23</v>
      </c>
    </row>
    <row r="46" spans="1:38" ht="12.75">
      <c r="A46" s="23">
        <v>125</v>
      </c>
      <c r="B46" s="101">
        <v>3</v>
      </c>
      <c r="C46" s="23">
        <v>141</v>
      </c>
      <c r="D46" s="101">
        <v>3</v>
      </c>
      <c r="E46" s="23">
        <v>181</v>
      </c>
      <c r="F46" s="101">
        <v>3</v>
      </c>
      <c r="G46" s="23">
        <v>251</v>
      </c>
      <c r="H46" s="101">
        <v>3</v>
      </c>
      <c r="I46" s="23">
        <v>261</v>
      </c>
      <c r="J46" s="101">
        <v>3</v>
      </c>
      <c r="K46" s="102">
        <v>1351</v>
      </c>
      <c r="L46" s="101">
        <v>3</v>
      </c>
      <c r="M46" s="102">
        <v>2301</v>
      </c>
      <c r="N46" s="101">
        <v>3</v>
      </c>
      <c r="O46" s="102">
        <v>5301</v>
      </c>
      <c r="P46" s="101">
        <v>3</v>
      </c>
      <c r="Q46" s="102">
        <v>10351</v>
      </c>
      <c r="R46" s="101">
        <v>3</v>
      </c>
      <c r="S46" s="102">
        <v>8301</v>
      </c>
      <c r="T46" s="101">
        <v>3</v>
      </c>
      <c r="U46" s="102">
        <v>17301</v>
      </c>
      <c r="V46" s="101">
        <v>3</v>
      </c>
      <c r="W46" s="103"/>
      <c r="X46" s="101"/>
      <c r="Y46" s="103"/>
      <c r="Z46" s="101"/>
      <c r="AA46" s="103"/>
      <c r="AB46" s="101"/>
      <c r="AC46" s="103"/>
      <c r="AD46" s="101"/>
      <c r="AE46" s="103"/>
      <c r="AF46" s="101"/>
      <c r="AG46" s="103"/>
      <c r="AH46" s="101"/>
      <c r="AI46" s="103"/>
      <c r="AJ46" s="101"/>
      <c r="AK46" s="103"/>
      <c r="AL46" s="101"/>
    </row>
    <row r="47" spans="1:38" ht="12.75">
      <c r="A47" s="23">
        <v>128</v>
      </c>
      <c r="B47" s="101">
        <v>3</v>
      </c>
      <c r="C47" s="23">
        <v>145</v>
      </c>
      <c r="D47" s="101">
        <v>3</v>
      </c>
      <c r="E47" s="23">
        <v>190</v>
      </c>
      <c r="F47" s="101">
        <v>3</v>
      </c>
      <c r="G47" s="23">
        <v>260</v>
      </c>
      <c r="H47" s="101">
        <v>3</v>
      </c>
      <c r="I47" s="23">
        <v>270</v>
      </c>
      <c r="J47" s="101">
        <v>3</v>
      </c>
      <c r="K47" s="102">
        <v>1400</v>
      </c>
      <c r="L47" s="101">
        <v>3</v>
      </c>
      <c r="M47" s="102">
        <v>2350</v>
      </c>
      <c r="N47" s="101">
        <v>3</v>
      </c>
      <c r="O47" s="102">
        <v>5400</v>
      </c>
      <c r="P47" s="101">
        <v>3</v>
      </c>
      <c r="Q47" s="102">
        <v>10500</v>
      </c>
      <c r="R47" s="101">
        <v>3</v>
      </c>
      <c r="S47" s="102">
        <v>8400</v>
      </c>
      <c r="T47" s="101">
        <v>3</v>
      </c>
      <c r="U47" s="102">
        <v>17500</v>
      </c>
      <c r="V47" s="101">
        <v>3</v>
      </c>
      <c r="W47" s="103">
        <v>480</v>
      </c>
      <c r="X47" s="101">
        <v>24</v>
      </c>
      <c r="Y47" s="103">
        <v>1050</v>
      </c>
      <c r="Z47" s="101">
        <v>24</v>
      </c>
      <c r="AA47" s="103">
        <v>154</v>
      </c>
      <c r="AB47" s="101">
        <v>24</v>
      </c>
      <c r="AC47" s="103">
        <v>340</v>
      </c>
      <c r="AD47" s="101">
        <v>24</v>
      </c>
      <c r="AE47" s="103">
        <v>1050</v>
      </c>
      <c r="AF47" s="101">
        <v>24</v>
      </c>
      <c r="AG47" s="103">
        <v>3000</v>
      </c>
      <c r="AH47" s="101">
        <v>24</v>
      </c>
      <c r="AI47" s="103">
        <v>3400</v>
      </c>
      <c r="AJ47" s="101">
        <v>24</v>
      </c>
      <c r="AK47" s="103">
        <v>3300</v>
      </c>
      <c r="AL47" s="101">
        <v>24</v>
      </c>
    </row>
    <row r="48" spans="1:38" ht="12.75">
      <c r="A48" s="23">
        <v>129</v>
      </c>
      <c r="B48" s="101">
        <v>2</v>
      </c>
      <c r="C48" s="23">
        <v>146</v>
      </c>
      <c r="D48" s="101">
        <v>2</v>
      </c>
      <c r="E48" s="23">
        <v>191</v>
      </c>
      <c r="F48" s="101">
        <v>2</v>
      </c>
      <c r="G48" s="23">
        <v>261</v>
      </c>
      <c r="H48" s="101">
        <v>2</v>
      </c>
      <c r="I48" s="23">
        <v>271</v>
      </c>
      <c r="J48" s="101">
        <v>2</v>
      </c>
      <c r="K48" s="102">
        <v>1401</v>
      </c>
      <c r="L48" s="101">
        <v>2</v>
      </c>
      <c r="M48" s="102">
        <v>2351</v>
      </c>
      <c r="N48" s="101">
        <v>2</v>
      </c>
      <c r="O48" s="102">
        <v>5401</v>
      </c>
      <c r="P48" s="101">
        <v>2</v>
      </c>
      <c r="Q48" s="102">
        <v>10501</v>
      </c>
      <c r="R48" s="101">
        <v>2</v>
      </c>
      <c r="S48" s="102">
        <v>8401</v>
      </c>
      <c r="T48" s="101">
        <v>2</v>
      </c>
      <c r="U48" s="102">
        <v>17501</v>
      </c>
      <c r="V48" s="101">
        <v>2</v>
      </c>
      <c r="W48" s="103"/>
      <c r="X48" s="101"/>
      <c r="Y48" s="103"/>
      <c r="Z48" s="101"/>
      <c r="AA48" s="103"/>
      <c r="AB48" s="101"/>
      <c r="AC48" s="103"/>
      <c r="AD48" s="101"/>
      <c r="AE48" s="103"/>
      <c r="AF48" s="101"/>
      <c r="AG48" s="103"/>
      <c r="AH48" s="101"/>
      <c r="AI48" s="103"/>
      <c r="AJ48" s="101"/>
      <c r="AK48" s="103"/>
      <c r="AL48" s="101"/>
    </row>
    <row r="49" spans="1:38" ht="12.75">
      <c r="A49" s="23">
        <v>132</v>
      </c>
      <c r="B49" s="101">
        <v>2</v>
      </c>
      <c r="C49" s="23">
        <v>150</v>
      </c>
      <c r="D49" s="101">
        <v>2</v>
      </c>
      <c r="E49" s="23">
        <v>191</v>
      </c>
      <c r="F49" s="101">
        <v>2</v>
      </c>
      <c r="G49" s="23">
        <v>270</v>
      </c>
      <c r="H49" s="101">
        <v>2</v>
      </c>
      <c r="I49" s="23">
        <v>280</v>
      </c>
      <c r="J49" s="101">
        <v>2</v>
      </c>
      <c r="K49" s="102">
        <v>1500</v>
      </c>
      <c r="L49" s="101">
        <v>2</v>
      </c>
      <c r="M49" s="102">
        <v>2400</v>
      </c>
      <c r="N49" s="101">
        <v>2</v>
      </c>
      <c r="O49" s="102">
        <v>5500</v>
      </c>
      <c r="P49" s="101">
        <v>2</v>
      </c>
      <c r="Q49" s="102">
        <v>11050</v>
      </c>
      <c r="R49" s="101">
        <v>2</v>
      </c>
      <c r="S49" s="102">
        <v>8500</v>
      </c>
      <c r="T49" s="101">
        <v>2</v>
      </c>
      <c r="U49" s="102">
        <v>18100</v>
      </c>
      <c r="V49" s="101">
        <v>2</v>
      </c>
      <c r="W49" s="103">
        <v>500</v>
      </c>
      <c r="X49" s="101">
        <v>25</v>
      </c>
      <c r="Y49" s="103">
        <v>1100</v>
      </c>
      <c r="Z49" s="101">
        <v>25</v>
      </c>
      <c r="AA49" s="103">
        <v>160</v>
      </c>
      <c r="AB49" s="101">
        <v>25</v>
      </c>
      <c r="AC49" s="103">
        <v>360</v>
      </c>
      <c r="AD49" s="101">
        <v>25</v>
      </c>
      <c r="AE49" s="103">
        <v>1100</v>
      </c>
      <c r="AF49" s="101">
        <v>25</v>
      </c>
      <c r="AG49" s="103">
        <v>3200</v>
      </c>
      <c r="AH49" s="101">
        <v>25</v>
      </c>
      <c r="AI49" s="103">
        <v>3600</v>
      </c>
      <c r="AJ49" s="101">
        <v>25</v>
      </c>
      <c r="AK49" s="103">
        <v>3500</v>
      </c>
      <c r="AL49" s="101">
        <v>25</v>
      </c>
    </row>
    <row r="50" spans="1:38" ht="12.75">
      <c r="A50" s="23">
        <v>133</v>
      </c>
      <c r="B50" s="101">
        <v>1</v>
      </c>
      <c r="C50" s="23">
        <v>151</v>
      </c>
      <c r="D50" s="101">
        <v>1</v>
      </c>
      <c r="E50" s="23">
        <v>200</v>
      </c>
      <c r="F50" s="101">
        <v>1</v>
      </c>
      <c r="G50" s="23">
        <v>271</v>
      </c>
      <c r="H50" s="101">
        <v>1</v>
      </c>
      <c r="I50" s="23">
        <v>281</v>
      </c>
      <c r="J50" s="101">
        <v>1</v>
      </c>
      <c r="K50" s="102">
        <v>1501</v>
      </c>
      <c r="L50" s="101">
        <v>1</v>
      </c>
      <c r="M50" s="102">
        <v>2401</v>
      </c>
      <c r="N50" s="101">
        <v>1</v>
      </c>
      <c r="O50" s="102">
        <v>5501</v>
      </c>
      <c r="P50" s="101">
        <v>1</v>
      </c>
      <c r="Q50" s="102">
        <v>11051</v>
      </c>
      <c r="R50" s="101">
        <v>1</v>
      </c>
      <c r="S50" s="102">
        <v>8501</v>
      </c>
      <c r="T50" s="101">
        <v>1</v>
      </c>
      <c r="U50" s="102">
        <v>18101</v>
      </c>
      <c r="V50" s="101">
        <v>1</v>
      </c>
      <c r="W50" s="103"/>
      <c r="X50" s="101"/>
      <c r="Y50" s="103"/>
      <c r="Z50" s="101"/>
      <c r="AA50" s="103"/>
      <c r="AB50" s="101"/>
      <c r="AC50" s="103"/>
      <c r="AD50" s="101"/>
      <c r="AE50" s="103"/>
      <c r="AF50" s="101"/>
      <c r="AG50" s="103"/>
      <c r="AH50" s="101"/>
      <c r="AI50" s="103"/>
      <c r="AJ50" s="101"/>
      <c r="AK50" s="103"/>
      <c r="AL50" s="101"/>
    </row>
    <row r="51" spans="1:38" ht="12.75">
      <c r="A51" s="104" t="s">
        <v>3</v>
      </c>
      <c r="B51" s="105" t="s">
        <v>16</v>
      </c>
      <c r="C51" s="104" t="s">
        <v>23</v>
      </c>
      <c r="D51" s="105" t="s">
        <v>16</v>
      </c>
      <c r="E51" s="104" t="s">
        <v>29</v>
      </c>
      <c r="F51" s="105" t="s">
        <v>16</v>
      </c>
      <c r="G51" s="104" t="s">
        <v>40</v>
      </c>
      <c r="H51" s="105" t="s">
        <v>16</v>
      </c>
      <c r="I51" s="104" t="s">
        <v>24</v>
      </c>
      <c r="J51" s="105" t="s">
        <v>16</v>
      </c>
      <c r="K51" s="106" t="s">
        <v>4</v>
      </c>
      <c r="L51" s="105" t="s">
        <v>16</v>
      </c>
      <c r="M51" s="106" t="s">
        <v>6</v>
      </c>
      <c r="N51" s="105" t="s">
        <v>16</v>
      </c>
      <c r="O51" s="106" t="s">
        <v>25</v>
      </c>
      <c r="P51" s="105" t="s">
        <v>16</v>
      </c>
      <c r="Q51" s="106" t="s">
        <v>36</v>
      </c>
      <c r="R51" s="105" t="s">
        <v>16</v>
      </c>
      <c r="S51" s="106" t="s">
        <v>26</v>
      </c>
      <c r="T51" s="105" t="s">
        <v>16</v>
      </c>
      <c r="U51" s="106" t="s">
        <v>37</v>
      </c>
      <c r="V51" s="105" t="s">
        <v>16</v>
      </c>
      <c r="W51" s="107" t="s">
        <v>30</v>
      </c>
      <c r="X51" s="105" t="s">
        <v>16</v>
      </c>
      <c r="Y51" s="107" t="s">
        <v>38</v>
      </c>
      <c r="Z51" s="105" t="s">
        <v>16</v>
      </c>
      <c r="AA51" s="107" t="s">
        <v>31</v>
      </c>
      <c r="AB51" s="105" t="s">
        <v>16</v>
      </c>
      <c r="AC51" s="107" t="s">
        <v>32</v>
      </c>
      <c r="AD51" s="105" t="s">
        <v>16</v>
      </c>
      <c r="AE51" s="107" t="s">
        <v>33</v>
      </c>
      <c r="AF51" s="105" t="s">
        <v>16</v>
      </c>
      <c r="AG51" s="107" t="s">
        <v>34</v>
      </c>
      <c r="AH51" s="105" t="s">
        <v>16</v>
      </c>
      <c r="AI51" s="107" t="s">
        <v>35</v>
      </c>
      <c r="AJ51" s="105" t="s">
        <v>16</v>
      </c>
      <c r="AK51" s="107" t="s">
        <v>41</v>
      </c>
      <c r="AL51" s="105" t="s"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51"/>
  <sheetViews>
    <sheetView zoomScalePageLayoutView="0" workbookViewId="0" topLeftCell="Y1">
      <selection activeCell="AK10" sqref="AK10"/>
    </sheetView>
  </sheetViews>
  <sheetFormatPr defaultColWidth="11.00390625" defaultRowHeight="15.75"/>
  <cols>
    <col min="1" max="1" width="3.875" style="19" bestFit="1" customWidth="1"/>
    <col min="2" max="2" width="3.50390625" style="19" bestFit="1" customWidth="1"/>
    <col min="3" max="3" width="3.875" style="19" bestFit="1" customWidth="1"/>
    <col min="4" max="4" width="3.50390625" style="19" bestFit="1" customWidth="1"/>
    <col min="5" max="5" width="3.875" style="19" bestFit="1" customWidth="1"/>
    <col min="6" max="6" width="3.50390625" style="19" bestFit="1" customWidth="1"/>
    <col min="7" max="7" width="5.625" style="19" bestFit="1" customWidth="1"/>
    <col min="8" max="8" width="3.50390625" style="19" bestFit="1" customWidth="1"/>
    <col min="9" max="9" width="5.625" style="19" bestFit="1" customWidth="1"/>
    <col min="10" max="10" width="3.50390625" style="19" bestFit="1" customWidth="1"/>
    <col min="11" max="11" width="5.625" style="19" bestFit="1" customWidth="1"/>
    <col min="12" max="12" width="3.50390625" style="19" bestFit="1" customWidth="1"/>
    <col min="13" max="13" width="4.625" style="19" bestFit="1" customWidth="1"/>
    <col min="14" max="14" width="3.50390625" style="19" bestFit="1" customWidth="1"/>
    <col min="15" max="15" width="4.625" style="19" bestFit="1" customWidth="1"/>
    <col min="16" max="16" width="3.50390625" style="19" bestFit="1" customWidth="1"/>
    <col min="17" max="17" width="4.875" style="19" bestFit="1" customWidth="1"/>
    <col min="18" max="18" width="3.50390625" style="19" bestFit="1" customWidth="1"/>
    <col min="19" max="19" width="5.375" style="19" bestFit="1" customWidth="1"/>
    <col min="20" max="20" width="3.50390625" style="19" bestFit="1" customWidth="1"/>
    <col min="21" max="21" width="5.375" style="19" bestFit="1" customWidth="1"/>
    <col min="22" max="22" width="3.50390625" style="19" bestFit="1" customWidth="1"/>
    <col min="23" max="23" width="5.375" style="19" bestFit="1" customWidth="1"/>
    <col min="24" max="24" width="3.50390625" style="19" bestFit="1" customWidth="1"/>
    <col min="25" max="25" width="9.00390625" style="19" bestFit="1" customWidth="1"/>
    <col min="26" max="26" width="3.50390625" style="19" bestFit="1" customWidth="1"/>
    <col min="27" max="27" width="9.00390625" style="19" bestFit="1" customWidth="1"/>
    <col min="28" max="28" width="3.50390625" style="19" bestFit="1" customWidth="1"/>
    <col min="29" max="29" width="8.625" style="19" bestFit="1" customWidth="1"/>
    <col min="30" max="30" width="3.50390625" style="19" bestFit="1" customWidth="1"/>
    <col min="31" max="31" width="4.25390625" style="19" bestFit="1" customWidth="1"/>
    <col min="32" max="32" width="3.50390625" style="19" bestFit="1" customWidth="1"/>
    <col min="33" max="33" width="7.375" style="19" bestFit="1" customWidth="1"/>
    <col min="34" max="34" width="3.50390625" style="19" bestFit="1" customWidth="1"/>
    <col min="35" max="35" width="6.50390625" style="19" bestFit="1" customWidth="1"/>
    <col min="36" max="36" width="3.50390625" style="19" bestFit="1" customWidth="1"/>
    <col min="37" max="37" width="5.25390625" style="19" bestFit="1" customWidth="1"/>
    <col min="38" max="38" width="3.50390625" style="19" bestFit="1" customWidth="1"/>
    <col min="39" max="39" width="6.25390625" style="19" bestFit="1" customWidth="1"/>
    <col min="40" max="40" width="3.50390625" style="19" bestFit="1" customWidth="1"/>
    <col min="41" max="41" width="6.875" style="19" bestFit="1" customWidth="1"/>
    <col min="42" max="42" width="3.50390625" style="19" bestFit="1" customWidth="1"/>
    <col min="43" max="43" width="7.375" style="19" bestFit="1" customWidth="1"/>
    <col min="44" max="44" width="3.50390625" style="19" bestFit="1" customWidth="1"/>
    <col min="45" max="45" width="9.00390625" style="19" bestFit="1" customWidth="1"/>
    <col min="46" max="46" width="3.50390625" style="19" bestFit="1" customWidth="1"/>
    <col min="47" max="16384" width="11.00390625" style="19" customWidth="1"/>
  </cols>
  <sheetData>
    <row r="1" spans="1:46" ht="16.5" thickBot="1">
      <c r="A1" s="35" t="s">
        <v>3</v>
      </c>
      <c r="B1" s="36" t="s">
        <v>16</v>
      </c>
      <c r="C1" s="35" t="s">
        <v>23</v>
      </c>
      <c r="D1" s="36" t="s">
        <v>16</v>
      </c>
      <c r="E1" s="35" t="s">
        <v>42</v>
      </c>
      <c r="F1" s="36" t="s">
        <v>16</v>
      </c>
      <c r="G1" s="35" t="s">
        <v>29</v>
      </c>
      <c r="H1" s="36" t="s">
        <v>16</v>
      </c>
      <c r="I1" s="35" t="s">
        <v>43</v>
      </c>
      <c r="J1" s="36" t="s">
        <v>16</v>
      </c>
      <c r="K1" s="35" t="s">
        <v>40</v>
      </c>
      <c r="L1" s="36" t="s">
        <v>16</v>
      </c>
      <c r="M1" s="35" t="s">
        <v>44</v>
      </c>
      <c r="N1" s="36" t="s">
        <v>16</v>
      </c>
      <c r="O1" s="37" t="s">
        <v>4</v>
      </c>
      <c r="P1" s="36" t="s">
        <v>16</v>
      </c>
      <c r="Q1" s="38" t="s">
        <v>6</v>
      </c>
      <c r="R1" s="36" t="s">
        <v>16</v>
      </c>
      <c r="S1" s="38" t="s">
        <v>25</v>
      </c>
      <c r="T1" s="36" t="s">
        <v>16</v>
      </c>
      <c r="U1" s="38" t="s">
        <v>36</v>
      </c>
      <c r="V1" s="36" t="s">
        <v>16</v>
      </c>
      <c r="W1" s="38" t="s">
        <v>45</v>
      </c>
      <c r="X1" s="36" t="s">
        <v>16</v>
      </c>
      <c r="Y1" s="38" t="s">
        <v>37</v>
      </c>
      <c r="Z1" s="36" t="s">
        <v>16</v>
      </c>
      <c r="AA1" s="38" t="s">
        <v>46</v>
      </c>
      <c r="AB1" s="36" t="s">
        <v>16</v>
      </c>
      <c r="AC1" s="39" t="s">
        <v>30</v>
      </c>
      <c r="AD1" s="36" t="s">
        <v>16</v>
      </c>
      <c r="AE1" s="39" t="s">
        <v>38</v>
      </c>
      <c r="AF1" s="36" t="s">
        <v>16</v>
      </c>
      <c r="AG1" s="39" t="s">
        <v>31</v>
      </c>
      <c r="AH1" s="36" t="s">
        <v>16</v>
      </c>
      <c r="AI1" s="39" t="s">
        <v>32</v>
      </c>
      <c r="AJ1" s="36" t="s">
        <v>16</v>
      </c>
      <c r="AK1" s="39" t="s">
        <v>33</v>
      </c>
      <c r="AL1" s="36" t="s">
        <v>16</v>
      </c>
      <c r="AM1" s="39" t="s">
        <v>34</v>
      </c>
      <c r="AN1" s="36" t="s">
        <v>16</v>
      </c>
      <c r="AO1" s="39" t="s">
        <v>35</v>
      </c>
      <c r="AP1" s="36" t="s">
        <v>16</v>
      </c>
      <c r="AQ1" s="39" t="s">
        <v>39</v>
      </c>
      <c r="AR1" s="36" t="s">
        <v>16</v>
      </c>
      <c r="AS1" s="38" t="s">
        <v>26</v>
      </c>
      <c r="AT1" s="36" t="s">
        <v>16</v>
      </c>
    </row>
    <row r="2" spans="1:46" s="24" customFormat="1" ht="16.5" thickTop="1">
      <c r="A2" s="20">
        <v>0</v>
      </c>
      <c r="B2" s="32">
        <v>25</v>
      </c>
      <c r="C2" s="20">
        <v>0</v>
      </c>
      <c r="D2" s="32">
        <v>25</v>
      </c>
      <c r="E2" s="20">
        <v>0</v>
      </c>
      <c r="F2" s="32">
        <v>25</v>
      </c>
      <c r="G2" s="20">
        <v>0</v>
      </c>
      <c r="H2" s="32">
        <v>25</v>
      </c>
      <c r="I2" s="20">
        <v>0</v>
      </c>
      <c r="J2" s="32">
        <v>25</v>
      </c>
      <c r="K2" s="20">
        <v>0</v>
      </c>
      <c r="L2" s="32">
        <v>25</v>
      </c>
      <c r="M2" s="20">
        <v>0</v>
      </c>
      <c r="N2" s="32">
        <v>25</v>
      </c>
      <c r="O2" s="33">
        <v>0</v>
      </c>
      <c r="P2" s="32">
        <v>25</v>
      </c>
      <c r="Q2" s="33">
        <v>0</v>
      </c>
      <c r="R2" s="32">
        <v>25</v>
      </c>
      <c r="S2" s="33">
        <v>0</v>
      </c>
      <c r="T2" s="32">
        <v>25</v>
      </c>
      <c r="U2" s="33">
        <v>0</v>
      </c>
      <c r="V2" s="32">
        <v>25</v>
      </c>
      <c r="W2" s="33">
        <v>0</v>
      </c>
      <c r="X2" s="32">
        <v>25</v>
      </c>
      <c r="Y2" s="33">
        <v>0</v>
      </c>
      <c r="Z2" s="32">
        <v>25</v>
      </c>
      <c r="AA2" s="33">
        <v>0</v>
      </c>
      <c r="AB2" s="32">
        <v>25</v>
      </c>
      <c r="AC2" s="34">
        <v>0</v>
      </c>
      <c r="AD2" s="32">
        <v>1</v>
      </c>
      <c r="AE2" s="34">
        <v>0</v>
      </c>
      <c r="AF2" s="32">
        <v>1</v>
      </c>
      <c r="AG2" s="34">
        <v>0</v>
      </c>
      <c r="AH2" s="32">
        <v>1</v>
      </c>
      <c r="AI2" s="34">
        <v>0</v>
      </c>
      <c r="AJ2" s="32">
        <v>1</v>
      </c>
      <c r="AK2" s="34">
        <v>0</v>
      </c>
      <c r="AL2" s="32">
        <v>1</v>
      </c>
      <c r="AM2" s="34">
        <v>0</v>
      </c>
      <c r="AN2" s="32">
        <v>1</v>
      </c>
      <c r="AO2" s="34">
        <v>0</v>
      </c>
      <c r="AP2" s="32">
        <v>1</v>
      </c>
      <c r="AQ2" s="34">
        <v>0</v>
      </c>
      <c r="AR2" s="32">
        <v>1</v>
      </c>
      <c r="AS2" s="33">
        <v>0</v>
      </c>
      <c r="AT2" s="32">
        <v>25</v>
      </c>
    </row>
    <row r="3" spans="1:46" ht="15.75">
      <c r="A3" s="21">
        <v>67</v>
      </c>
      <c r="B3" s="30">
        <v>25</v>
      </c>
      <c r="C3" s="21">
        <v>76</v>
      </c>
      <c r="D3" s="30">
        <v>25</v>
      </c>
      <c r="E3" s="21">
        <v>98</v>
      </c>
      <c r="F3" s="30">
        <v>25</v>
      </c>
      <c r="G3" s="21">
        <v>81</v>
      </c>
      <c r="H3" s="30">
        <v>25</v>
      </c>
      <c r="I3" s="21">
        <v>93</v>
      </c>
      <c r="J3" s="30">
        <v>25</v>
      </c>
      <c r="K3" s="21">
        <v>119</v>
      </c>
      <c r="L3" s="30">
        <v>25</v>
      </c>
      <c r="M3" s="21">
        <v>186</v>
      </c>
      <c r="N3" s="30">
        <v>25</v>
      </c>
      <c r="O3" s="22">
        <v>460</v>
      </c>
      <c r="P3" s="30">
        <v>25</v>
      </c>
      <c r="Q3" s="22">
        <v>1200</v>
      </c>
      <c r="R3" s="30">
        <v>25</v>
      </c>
      <c r="S3" s="22">
        <v>3050</v>
      </c>
      <c r="T3" s="30">
        <v>25</v>
      </c>
      <c r="U3" s="22">
        <v>7100</v>
      </c>
      <c r="V3" s="30">
        <v>25</v>
      </c>
      <c r="W3" s="22">
        <v>10000</v>
      </c>
      <c r="X3" s="30">
        <v>25</v>
      </c>
      <c r="Y3" s="22">
        <v>10500</v>
      </c>
      <c r="Z3" s="30">
        <v>25</v>
      </c>
      <c r="AA3" s="22">
        <v>15300</v>
      </c>
      <c r="AB3" s="30">
        <v>25</v>
      </c>
      <c r="AC3" s="31">
        <v>260</v>
      </c>
      <c r="AD3" s="30">
        <v>2</v>
      </c>
      <c r="AE3" s="31">
        <v>580</v>
      </c>
      <c r="AF3" s="30">
        <v>2</v>
      </c>
      <c r="AG3" s="31">
        <v>90</v>
      </c>
      <c r="AH3" s="30">
        <v>2</v>
      </c>
      <c r="AI3" s="31">
        <v>100</v>
      </c>
      <c r="AJ3" s="30">
        <v>2</v>
      </c>
      <c r="AK3" s="31">
        <v>400</v>
      </c>
      <c r="AL3" s="30">
        <v>2</v>
      </c>
      <c r="AM3" s="31">
        <v>700</v>
      </c>
      <c r="AN3" s="30">
        <v>2</v>
      </c>
      <c r="AO3" s="31">
        <v>700</v>
      </c>
      <c r="AP3" s="30">
        <v>2</v>
      </c>
      <c r="AQ3" s="31">
        <v>600</v>
      </c>
      <c r="AR3" s="30">
        <v>2</v>
      </c>
      <c r="AS3" s="22">
        <v>4000</v>
      </c>
      <c r="AT3" s="30">
        <v>25</v>
      </c>
    </row>
    <row r="4" spans="1:46" ht="15.75">
      <c r="A4" s="21">
        <v>68</v>
      </c>
      <c r="B4" s="30">
        <v>24</v>
      </c>
      <c r="C4" s="21">
        <v>77</v>
      </c>
      <c r="D4" s="30">
        <v>24</v>
      </c>
      <c r="E4" s="21">
        <v>99</v>
      </c>
      <c r="F4" s="30">
        <v>24</v>
      </c>
      <c r="G4" s="21">
        <v>82</v>
      </c>
      <c r="H4" s="30">
        <v>24</v>
      </c>
      <c r="I4" s="21">
        <v>94</v>
      </c>
      <c r="J4" s="30">
        <v>24</v>
      </c>
      <c r="K4" s="21">
        <v>120</v>
      </c>
      <c r="L4" s="30">
        <v>24</v>
      </c>
      <c r="M4" s="21">
        <v>187</v>
      </c>
      <c r="N4" s="30">
        <v>24</v>
      </c>
      <c r="O4" s="22">
        <v>461</v>
      </c>
      <c r="P4" s="30">
        <v>24</v>
      </c>
      <c r="Q4" s="22">
        <v>1201</v>
      </c>
      <c r="R4" s="30">
        <v>24</v>
      </c>
      <c r="S4" s="22">
        <v>3051</v>
      </c>
      <c r="T4" s="30">
        <v>24</v>
      </c>
      <c r="U4" s="22">
        <v>7101</v>
      </c>
      <c r="V4" s="30">
        <v>24</v>
      </c>
      <c r="W4" s="22">
        <v>10001</v>
      </c>
      <c r="X4" s="30">
        <v>24</v>
      </c>
      <c r="Y4" s="22">
        <v>10501</v>
      </c>
      <c r="Z4" s="30">
        <v>24</v>
      </c>
      <c r="AA4" s="22">
        <v>15301</v>
      </c>
      <c r="AB4" s="30">
        <v>24</v>
      </c>
      <c r="AC4" s="31"/>
      <c r="AD4" s="30"/>
      <c r="AE4" s="31"/>
      <c r="AF4" s="30"/>
      <c r="AG4" s="31"/>
      <c r="AH4" s="30"/>
      <c r="AI4" s="31"/>
      <c r="AJ4" s="30"/>
      <c r="AK4" s="31"/>
      <c r="AL4" s="30"/>
      <c r="AM4" s="31"/>
      <c r="AN4" s="30"/>
      <c r="AO4" s="31"/>
      <c r="AP4" s="30"/>
      <c r="AQ4" s="31"/>
      <c r="AR4" s="30"/>
      <c r="AS4" s="22">
        <v>4001</v>
      </c>
      <c r="AT4" s="30">
        <v>24</v>
      </c>
    </row>
    <row r="5" spans="1:46" ht="15.75">
      <c r="A5" s="21">
        <v>69</v>
      </c>
      <c r="B5" s="30">
        <v>24</v>
      </c>
      <c r="C5" s="21">
        <v>78</v>
      </c>
      <c r="D5" s="30">
        <v>24</v>
      </c>
      <c r="E5" s="21">
        <v>100</v>
      </c>
      <c r="F5" s="30">
        <v>24</v>
      </c>
      <c r="G5" s="21">
        <v>84</v>
      </c>
      <c r="H5" s="30">
        <v>24</v>
      </c>
      <c r="I5" s="21">
        <v>96</v>
      </c>
      <c r="J5" s="30">
        <v>24</v>
      </c>
      <c r="K5" s="21">
        <v>123</v>
      </c>
      <c r="L5" s="30">
        <v>24</v>
      </c>
      <c r="M5" s="21">
        <v>190</v>
      </c>
      <c r="N5" s="30">
        <v>24</v>
      </c>
      <c r="O5" s="22">
        <v>480</v>
      </c>
      <c r="P5" s="30">
        <v>24</v>
      </c>
      <c r="Q5" s="22">
        <v>1220</v>
      </c>
      <c r="R5" s="30">
        <v>24</v>
      </c>
      <c r="S5" s="22">
        <v>3090</v>
      </c>
      <c r="T5" s="30">
        <v>24</v>
      </c>
      <c r="U5" s="22">
        <v>7200</v>
      </c>
      <c r="V5" s="30">
        <v>24</v>
      </c>
      <c r="W5" s="22">
        <v>10300</v>
      </c>
      <c r="X5" s="30">
        <v>24</v>
      </c>
      <c r="Y5" s="22">
        <v>11100</v>
      </c>
      <c r="Z5" s="30">
        <v>24</v>
      </c>
      <c r="AA5" s="22">
        <v>16000</v>
      </c>
      <c r="AB5" s="30">
        <v>24</v>
      </c>
      <c r="AC5" s="31">
        <v>270</v>
      </c>
      <c r="AD5" s="30">
        <v>3</v>
      </c>
      <c r="AE5" s="31">
        <v>600</v>
      </c>
      <c r="AF5" s="30">
        <v>3</v>
      </c>
      <c r="AG5" s="31"/>
      <c r="AH5" s="30">
        <v>3</v>
      </c>
      <c r="AI5" s="31"/>
      <c r="AJ5" s="30">
        <v>3</v>
      </c>
      <c r="AK5" s="31">
        <v>420</v>
      </c>
      <c r="AL5" s="30">
        <v>3</v>
      </c>
      <c r="AM5" s="31">
        <v>800</v>
      </c>
      <c r="AN5" s="30">
        <v>3</v>
      </c>
      <c r="AO5" s="31">
        <v>800</v>
      </c>
      <c r="AP5" s="30">
        <v>3</v>
      </c>
      <c r="AQ5" s="31">
        <v>700</v>
      </c>
      <c r="AR5" s="30">
        <v>3</v>
      </c>
      <c r="AS5" s="22">
        <v>4200</v>
      </c>
      <c r="AT5" s="30">
        <v>24</v>
      </c>
    </row>
    <row r="6" spans="1:46" ht="15.75">
      <c r="A6" s="21"/>
      <c r="B6" s="30">
        <v>23</v>
      </c>
      <c r="C6" s="21">
        <v>79</v>
      </c>
      <c r="D6" s="30">
        <v>23</v>
      </c>
      <c r="E6" s="21">
        <v>101</v>
      </c>
      <c r="F6" s="30">
        <v>23</v>
      </c>
      <c r="G6" s="21">
        <v>85</v>
      </c>
      <c r="H6" s="30">
        <v>23</v>
      </c>
      <c r="I6" s="21">
        <v>97</v>
      </c>
      <c r="J6" s="30">
        <v>23</v>
      </c>
      <c r="K6" s="21">
        <v>124</v>
      </c>
      <c r="L6" s="30">
        <v>23</v>
      </c>
      <c r="M6" s="21">
        <v>191</v>
      </c>
      <c r="N6" s="30">
        <v>23</v>
      </c>
      <c r="O6" s="22">
        <v>481</v>
      </c>
      <c r="P6" s="30">
        <v>23</v>
      </c>
      <c r="Q6" s="22">
        <v>1221</v>
      </c>
      <c r="R6" s="30">
        <v>23</v>
      </c>
      <c r="S6" s="22">
        <v>3091</v>
      </c>
      <c r="T6" s="30">
        <v>23</v>
      </c>
      <c r="U6" s="22">
        <v>7201</v>
      </c>
      <c r="V6" s="30">
        <v>23</v>
      </c>
      <c r="W6" s="22">
        <v>10301</v>
      </c>
      <c r="X6" s="30">
        <v>23</v>
      </c>
      <c r="Y6" s="22">
        <v>11101</v>
      </c>
      <c r="Z6" s="30">
        <v>23</v>
      </c>
      <c r="AA6" s="22">
        <v>16001</v>
      </c>
      <c r="AB6" s="30">
        <v>23</v>
      </c>
      <c r="AC6" s="31"/>
      <c r="AD6" s="30"/>
      <c r="AE6" s="31"/>
      <c r="AF6" s="30"/>
      <c r="AG6" s="31"/>
      <c r="AH6" s="30"/>
      <c r="AI6" s="31"/>
      <c r="AJ6" s="30"/>
      <c r="AK6" s="31"/>
      <c r="AL6" s="30"/>
      <c r="AM6" s="31"/>
      <c r="AN6" s="30"/>
      <c r="AO6" s="31"/>
      <c r="AP6" s="30"/>
      <c r="AQ6" s="31"/>
      <c r="AR6" s="30"/>
      <c r="AS6" s="22">
        <v>4201</v>
      </c>
      <c r="AT6" s="30">
        <v>23</v>
      </c>
    </row>
    <row r="7" spans="1:46" ht="15.75">
      <c r="A7" s="21">
        <v>70</v>
      </c>
      <c r="B7" s="30">
        <v>23</v>
      </c>
      <c r="C7" s="21">
        <v>80</v>
      </c>
      <c r="D7" s="30">
        <v>23</v>
      </c>
      <c r="E7" s="21">
        <v>102</v>
      </c>
      <c r="F7" s="30">
        <v>23</v>
      </c>
      <c r="G7" s="21">
        <v>87</v>
      </c>
      <c r="H7" s="30">
        <v>23</v>
      </c>
      <c r="I7" s="21">
        <v>99</v>
      </c>
      <c r="J7" s="30">
        <v>23</v>
      </c>
      <c r="K7" s="21">
        <v>127</v>
      </c>
      <c r="L7" s="30">
        <v>23</v>
      </c>
      <c r="M7" s="21">
        <v>194</v>
      </c>
      <c r="N7" s="30">
        <v>23</v>
      </c>
      <c r="O7" s="22">
        <v>500</v>
      </c>
      <c r="P7" s="30">
        <v>23</v>
      </c>
      <c r="Q7" s="22">
        <v>1240</v>
      </c>
      <c r="R7" s="30">
        <v>23</v>
      </c>
      <c r="S7" s="22">
        <v>3130</v>
      </c>
      <c r="T7" s="30">
        <v>23</v>
      </c>
      <c r="U7" s="22">
        <v>7300</v>
      </c>
      <c r="V7" s="30">
        <v>23</v>
      </c>
      <c r="W7" s="22">
        <v>11000</v>
      </c>
      <c r="X7" s="30">
        <v>23</v>
      </c>
      <c r="Y7" s="22">
        <v>11300</v>
      </c>
      <c r="Z7" s="30">
        <v>23</v>
      </c>
      <c r="AA7" s="22">
        <v>16300</v>
      </c>
      <c r="AB7" s="30">
        <v>23</v>
      </c>
      <c r="AC7" s="31">
        <v>280</v>
      </c>
      <c r="AD7" s="30">
        <v>4</v>
      </c>
      <c r="AE7" s="31">
        <v>620</v>
      </c>
      <c r="AF7" s="30">
        <v>4</v>
      </c>
      <c r="AG7" s="31"/>
      <c r="AH7" s="30">
        <v>4</v>
      </c>
      <c r="AI7" s="31"/>
      <c r="AJ7" s="30">
        <v>4</v>
      </c>
      <c r="AK7" s="31">
        <v>440</v>
      </c>
      <c r="AL7" s="30">
        <v>4</v>
      </c>
      <c r="AM7" s="31">
        <v>900</v>
      </c>
      <c r="AN7" s="30">
        <v>4</v>
      </c>
      <c r="AO7" s="31">
        <v>900</v>
      </c>
      <c r="AP7" s="30">
        <v>4</v>
      </c>
      <c r="AQ7" s="31">
        <v>800</v>
      </c>
      <c r="AR7" s="30">
        <v>4</v>
      </c>
      <c r="AS7" s="22">
        <v>4400</v>
      </c>
      <c r="AT7" s="30">
        <v>23</v>
      </c>
    </row>
    <row r="8" spans="1:46" ht="15.75">
      <c r="A8" s="21"/>
      <c r="B8" s="30">
        <v>22</v>
      </c>
      <c r="C8" s="21">
        <v>81</v>
      </c>
      <c r="D8" s="30">
        <v>22</v>
      </c>
      <c r="E8" s="21">
        <v>103</v>
      </c>
      <c r="F8" s="30">
        <v>22</v>
      </c>
      <c r="G8" s="21">
        <v>88</v>
      </c>
      <c r="H8" s="30">
        <v>22</v>
      </c>
      <c r="I8" s="21">
        <v>100</v>
      </c>
      <c r="J8" s="30">
        <v>22</v>
      </c>
      <c r="K8" s="21">
        <v>128</v>
      </c>
      <c r="L8" s="30">
        <v>22</v>
      </c>
      <c r="M8" s="21">
        <v>195</v>
      </c>
      <c r="N8" s="30">
        <v>22</v>
      </c>
      <c r="O8" s="22">
        <v>501</v>
      </c>
      <c r="P8" s="30">
        <v>22</v>
      </c>
      <c r="Q8" s="22">
        <v>1241</v>
      </c>
      <c r="R8" s="30">
        <v>22</v>
      </c>
      <c r="S8" s="22">
        <v>3131</v>
      </c>
      <c r="T8" s="30">
        <v>22</v>
      </c>
      <c r="U8" s="22">
        <v>7301</v>
      </c>
      <c r="V8" s="30">
        <v>22</v>
      </c>
      <c r="W8" s="22">
        <v>11001</v>
      </c>
      <c r="X8" s="30">
        <v>22</v>
      </c>
      <c r="Y8" s="22">
        <v>11301</v>
      </c>
      <c r="Z8" s="30">
        <v>22</v>
      </c>
      <c r="AA8" s="22">
        <v>16301</v>
      </c>
      <c r="AB8" s="30">
        <v>22</v>
      </c>
      <c r="AC8" s="31"/>
      <c r="AD8" s="30"/>
      <c r="AE8" s="31"/>
      <c r="AF8" s="30"/>
      <c r="AG8" s="31"/>
      <c r="AH8" s="30"/>
      <c r="AI8" s="31"/>
      <c r="AJ8" s="30"/>
      <c r="AK8" s="31"/>
      <c r="AL8" s="30"/>
      <c r="AM8" s="31"/>
      <c r="AN8" s="30"/>
      <c r="AO8" s="31"/>
      <c r="AP8" s="30"/>
      <c r="AQ8" s="31"/>
      <c r="AR8" s="30"/>
      <c r="AS8" s="22">
        <v>4401</v>
      </c>
      <c r="AT8" s="30">
        <v>22</v>
      </c>
    </row>
    <row r="9" spans="1:46" ht="15.75">
      <c r="A9" s="21">
        <v>71</v>
      </c>
      <c r="B9" s="30">
        <v>22</v>
      </c>
      <c r="C9" s="21"/>
      <c r="D9" s="30">
        <v>22</v>
      </c>
      <c r="E9" s="21">
        <v>104</v>
      </c>
      <c r="F9" s="30">
        <v>22</v>
      </c>
      <c r="G9" s="21">
        <v>90</v>
      </c>
      <c r="H9" s="30">
        <v>22</v>
      </c>
      <c r="I9" s="21">
        <v>102</v>
      </c>
      <c r="J9" s="30">
        <v>22</v>
      </c>
      <c r="K9" s="21">
        <v>131</v>
      </c>
      <c r="L9" s="30">
        <v>22</v>
      </c>
      <c r="M9" s="21">
        <v>198</v>
      </c>
      <c r="N9" s="30">
        <v>22</v>
      </c>
      <c r="O9" s="22">
        <v>520</v>
      </c>
      <c r="P9" s="30">
        <v>22</v>
      </c>
      <c r="Q9" s="22">
        <v>1260</v>
      </c>
      <c r="R9" s="30">
        <v>22</v>
      </c>
      <c r="S9" s="22">
        <v>3170</v>
      </c>
      <c r="T9" s="30">
        <v>22</v>
      </c>
      <c r="U9" s="22">
        <v>7400</v>
      </c>
      <c r="V9" s="30">
        <v>22</v>
      </c>
      <c r="W9" s="22">
        <v>10300</v>
      </c>
      <c r="X9" s="30">
        <v>22</v>
      </c>
      <c r="Y9" s="22">
        <v>11500</v>
      </c>
      <c r="Z9" s="30">
        <v>22</v>
      </c>
      <c r="AA9" s="22">
        <v>17000</v>
      </c>
      <c r="AB9" s="30">
        <v>22</v>
      </c>
      <c r="AC9" s="31">
        <v>290</v>
      </c>
      <c r="AD9" s="30">
        <v>5</v>
      </c>
      <c r="AE9" s="31">
        <v>640</v>
      </c>
      <c r="AF9" s="30">
        <v>5</v>
      </c>
      <c r="AG9" s="31">
        <v>100</v>
      </c>
      <c r="AH9" s="30">
        <v>5</v>
      </c>
      <c r="AI9" s="31">
        <v>120</v>
      </c>
      <c r="AJ9" s="30">
        <v>5</v>
      </c>
      <c r="AK9" s="31">
        <v>460</v>
      </c>
      <c r="AL9" s="30">
        <v>5</v>
      </c>
      <c r="AM9" s="31">
        <v>1000</v>
      </c>
      <c r="AN9" s="30">
        <v>5</v>
      </c>
      <c r="AO9" s="31">
        <v>1000</v>
      </c>
      <c r="AP9" s="30">
        <v>5</v>
      </c>
      <c r="AQ9" s="31">
        <v>900</v>
      </c>
      <c r="AR9" s="30">
        <v>5</v>
      </c>
      <c r="AS9" s="22">
        <v>5000</v>
      </c>
      <c r="AT9" s="30">
        <v>22</v>
      </c>
    </row>
    <row r="10" spans="1:46" ht="15.75">
      <c r="A10" s="21"/>
      <c r="B10" s="30">
        <v>21</v>
      </c>
      <c r="C10" s="21">
        <v>82</v>
      </c>
      <c r="D10" s="30">
        <v>21</v>
      </c>
      <c r="E10" s="21">
        <v>105</v>
      </c>
      <c r="F10" s="30">
        <v>21</v>
      </c>
      <c r="G10" s="21">
        <v>91</v>
      </c>
      <c r="H10" s="30">
        <v>21</v>
      </c>
      <c r="I10" s="21">
        <v>103</v>
      </c>
      <c r="J10" s="30">
        <v>21</v>
      </c>
      <c r="K10" s="21">
        <v>132</v>
      </c>
      <c r="L10" s="30">
        <v>21</v>
      </c>
      <c r="M10" s="21">
        <v>199</v>
      </c>
      <c r="N10" s="30">
        <v>21</v>
      </c>
      <c r="O10" s="22">
        <v>521</v>
      </c>
      <c r="P10" s="30">
        <v>21</v>
      </c>
      <c r="Q10" s="22">
        <v>1261</v>
      </c>
      <c r="R10" s="30">
        <v>21</v>
      </c>
      <c r="S10" s="22">
        <v>3171</v>
      </c>
      <c r="T10" s="30">
        <v>21</v>
      </c>
      <c r="U10" s="22">
        <v>7401</v>
      </c>
      <c r="V10" s="30">
        <v>21</v>
      </c>
      <c r="W10" s="22">
        <v>10301</v>
      </c>
      <c r="X10" s="30">
        <v>21</v>
      </c>
      <c r="Y10" s="22">
        <v>11501</v>
      </c>
      <c r="Z10" s="30">
        <v>21</v>
      </c>
      <c r="AA10" s="22">
        <v>17001</v>
      </c>
      <c r="AB10" s="30">
        <v>21</v>
      </c>
      <c r="AC10" s="31"/>
      <c r="AD10" s="30"/>
      <c r="AE10" s="31"/>
      <c r="AF10" s="30"/>
      <c r="AG10" s="31"/>
      <c r="AH10" s="30"/>
      <c r="AI10" s="31"/>
      <c r="AJ10" s="30"/>
      <c r="AK10" s="31"/>
      <c r="AL10" s="30"/>
      <c r="AM10" s="31"/>
      <c r="AN10" s="30"/>
      <c r="AO10" s="31"/>
      <c r="AP10" s="30"/>
      <c r="AQ10" s="31"/>
      <c r="AR10" s="30"/>
      <c r="AS10" s="22">
        <v>5001</v>
      </c>
      <c r="AT10" s="30">
        <v>21</v>
      </c>
    </row>
    <row r="11" spans="1:46" ht="15.75">
      <c r="A11" s="21">
        <v>72</v>
      </c>
      <c r="B11" s="30">
        <v>21</v>
      </c>
      <c r="C11" s="21"/>
      <c r="D11" s="30">
        <v>21</v>
      </c>
      <c r="E11" s="21">
        <v>106</v>
      </c>
      <c r="F11" s="30">
        <v>21</v>
      </c>
      <c r="G11" s="21">
        <v>94</v>
      </c>
      <c r="H11" s="30">
        <v>21</v>
      </c>
      <c r="I11" s="21">
        <v>105</v>
      </c>
      <c r="J11" s="30">
        <v>21</v>
      </c>
      <c r="K11" s="21">
        <v>135</v>
      </c>
      <c r="L11" s="30">
        <v>21</v>
      </c>
      <c r="M11" s="21">
        <v>201</v>
      </c>
      <c r="N11" s="30">
        <v>21</v>
      </c>
      <c r="O11" s="22">
        <v>540</v>
      </c>
      <c r="P11" s="30">
        <v>21</v>
      </c>
      <c r="Q11" s="22">
        <v>1280</v>
      </c>
      <c r="R11" s="30">
        <v>21</v>
      </c>
      <c r="S11" s="22">
        <v>3210</v>
      </c>
      <c r="T11" s="30">
        <v>21</v>
      </c>
      <c r="U11" s="22">
        <v>7500</v>
      </c>
      <c r="V11" s="30">
        <v>21</v>
      </c>
      <c r="W11" s="22">
        <v>12000</v>
      </c>
      <c r="X11" s="30">
        <v>21</v>
      </c>
      <c r="Y11" s="22">
        <v>12100</v>
      </c>
      <c r="Z11" s="30">
        <v>21</v>
      </c>
      <c r="AA11" s="22">
        <v>17300</v>
      </c>
      <c r="AB11" s="30">
        <v>21</v>
      </c>
      <c r="AC11" s="31">
        <v>300</v>
      </c>
      <c r="AD11" s="30">
        <v>6</v>
      </c>
      <c r="AE11" s="31">
        <v>660</v>
      </c>
      <c r="AF11" s="30">
        <v>6</v>
      </c>
      <c r="AG11" s="31"/>
      <c r="AH11" s="30">
        <v>6</v>
      </c>
      <c r="AI11" s="31"/>
      <c r="AJ11" s="30">
        <v>6</v>
      </c>
      <c r="AK11" s="31">
        <v>480</v>
      </c>
      <c r="AL11" s="30">
        <v>6</v>
      </c>
      <c r="AM11" s="31">
        <v>1100</v>
      </c>
      <c r="AN11" s="30">
        <v>6</v>
      </c>
      <c r="AO11" s="31">
        <v>1100</v>
      </c>
      <c r="AP11" s="30">
        <v>6</v>
      </c>
      <c r="AQ11" s="31">
        <v>1000</v>
      </c>
      <c r="AR11" s="30">
        <v>6</v>
      </c>
      <c r="AS11" s="22">
        <v>5150</v>
      </c>
      <c r="AT11" s="30">
        <v>21</v>
      </c>
    </row>
    <row r="12" spans="1:46" ht="15.75">
      <c r="A12" s="21"/>
      <c r="B12" s="30">
        <v>20</v>
      </c>
      <c r="C12" s="21">
        <v>83</v>
      </c>
      <c r="D12" s="30">
        <v>20</v>
      </c>
      <c r="E12" s="21">
        <v>107</v>
      </c>
      <c r="F12" s="30">
        <v>20</v>
      </c>
      <c r="G12" s="21">
        <v>95</v>
      </c>
      <c r="H12" s="30">
        <v>20</v>
      </c>
      <c r="I12" s="21">
        <v>106</v>
      </c>
      <c r="J12" s="30">
        <v>20</v>
      </c>
      <c r="K12" s="21">
        <v>136</v>
      </c>
      <c r="L12" s="30">
        <v>20</v>
      </c>
      <c r="M12" s="21">
        <v>202</v>
      </c>
      <c r="N12" s="30">
        <v>20</v>
      </c>
      <c r="O12" s="22">
        <v>541</v>
      </c>
      <c r="P12" s="30">
        <v>20</v>
      </c>
      <c r="Q12" s="22">
        <v>1281</v>
      </c>
      <c r="R12" s="30">
        <v>20</v>
      </c>
      <c r="S12" s="22">
        <v>3211</v>
      </c>
      <c r="T12" s="30">
        <v>20</v>
      </c>
      <c r="U12" s="22">
        <v>7501</v>
      </c>
      <c r="V12" s="30">
        <v>20</v>
      </c>
      <c r="W12" s="22">
        <v>12001</v>
      </c>
      <c r="X12" s="30">
        <v>20</v>
      </c>
      <c r="Y12" s="22">
        <v>12101</v>
      </c>
      <c r="Z12" s="30">
        <v>20</v>
      </c>
      <c r="AA12" s="22">
        <v>17301</v>
      </c>
      <c r="AB12" s="30">
        <v>20</v>
      </c>
      <c r="AC12" s="31"/>
      <c r="AD12" s="30"/>
      <c r="AE12" s="31"/>
      <c r="AF12" s="30"/>
      <c r="AG12" s="31"/>
      <c r="AH12" s="30"/>
      <c r="AI12" s="31"/>
      <c r="AJ12" s="30"/>
      <c r="AK12" s="31"/>
      <c r="AL12" s="30"/>
      <c r="AM12" s="31"/>
      <c r="AN12" s="30"/>
      <c r="AO12" s="31"/>
      <c r="AP12" s="30"/>
      <c r="AQ12" s="31"/>
      <c r="AR12" s="30"/>
      <c r="AS12" s="22">
        <v>5151</v>
      </c>
      <c r="AT12" s="30">
        <v>20</v>
      </c>
    </row>
    <row r="13" spans="1:46" ht="15.75">
      <c r="A13" s="21">
        <v>73</v>
      </c>
      <c r="B13" s="30">
        <v>20</v>
      </c>
      <c r="C13" s="21"/>
      <c r="D13" s="30">
        <v>20</v>
      </c>
      <c r="E13" s="21">
        <v>108</v>
      </c>
      <c r="F13" s="30">
        <v>20</v>
      </c>
      <c r="G13" s="21">
        <v>98</v>
      </c>
      <c r="H13" s="30">
        <v>20</v>
      </c>
      <c r="I13" s="21">
        <v>108</v>
      </c>
      <c r="J13" s="30">
        <v>20</v>
      </c>
      <c r="K13" s="21">
        <v>140</v>
      </c>
      <c r="L13" s="30">
        <v>20</v>
      </c>
      <c r="M13" s="21">
        <v>204</v>
      </c>
      <c r="N13" s="30">
        <v>20</v>
      </c>
      <c r="O13" s="22">
        <v>560</v>
      </c>
      <c r="P13" s="30">
        <v>20</v>
      </c>
      <c r="Q13" s="22">
        <v>1300</v>
      </c>
      <c r="R13" s="30">
        <v>20</v>
      </c>
      <c r="S13" s="22">
        <v>3240</v>
      </c>
      <c r="T13" s="30">
        <v>20</v>
      </c>
      <c r="U13" s="22">
        <v>8000</v>
      </c>
      <c r="V13" s="30">
        <v>20</v>
      </c>
      <c r="W13" s="22">
        <v>12150</v>
      </c>
      <c r="X13" s="30">
        <v>20</v>
      </c>
      <c r="Y13" s="22">
        <v>12300</v>
      </c>
      <c r="Z13" s="30">
        <v>20</v>
      </c>
      <c r="AA13" s="22">
        <v>18000</v>
      </c>
      <c r="AB13" s="30">
        <v>20</v>
      </c>
      <c r="AC13" s="31">
        <v>310</v>
      </c>
      <c r="AD13" s="30">
        <v>7</v>
      </c>
      <c r="AE13" s="31">
        <v>680</v>
      </c>
      <c r="AF13" s="30">
        <v>7</v>
      </c>
      <c r="AG13" s="31">
        <v>110</v>
      </c>
      <c r="AH13" s="30">
        <v>7</v>
      </c>
      <c r="AI13" s="31">
        <v>140</v>
      </c>
      <c r="AJ13" s="30">
        <v>7</v>
      </c>
      <c r="AK13" s="31">
        <v>500</v>
      </c>
      <c r="AL13" s="30">
        <v>7</v>
      </c>
      <c r="AM13" s="31">
        <v>1200</v>
      </c>
      <c r="AN13" s="30">
        <v>7</v>
      </c>
      <c r="AO13" s="31">
        <v>1200</v>
      </c>
      <c r="AP13" s="30">
        <v>7</v>
      </c>
      <c r="AQ13" s="31">
        <v>1100</v>
      </c>
      <c r="AR13" s="30">
        <v>7</v>
      </c>
      <c r="AS13" s="22">
        <v>5300</v>
      </c>
      <c r="AT13" s="30">
        <v>20</v>
      </c>
    </row>
    <row r="14" spans="1:46" ht="15.75">
      <c r="A14" s="21"/>
      <c r="B14" s="30">
        <v>19</v>
      </c>
      <c r="C14" s="21">
        <v>84</v>
      </c>
      <c r="D14" s="30">
        <v>19</v>
      </c>
      <c r="E14" s="21">
        <v>109</v>
      </c>
      <c r="F14" s="30">
        <v>19</v>
      </c>
      <c r="G14" s="21">
        <v>99</v>
      </c>
      <c r="H14" s="30">
        <v>19</v>
      </c>
      <c r="I14" s="21">
        <v>109</v>
      </c>
      <c r="J14" s="30">
        <v>19</v>
      </c>
      <c r="K14" s="21">
        <v>141</v>
      </c>
      <c r="L14" s="30">
        <v>19</v>
      </c>
      <c r="M14" s="21">
        <v>205</v>
      </c>
      <c r="N14" s="30">
        <v>19</v>
      </c>
      <c r="O14" s="22">
        <v>561</v>
      </c>
      <c r="P14" s="30">
        <v>19</v>
      </c>
      <c r="Q14" s="22">
        <v>1301</v>
      </c>
      <c r="R14" s="30">
        <v>19</v>
      </c>
      <c r="S14" s="22">
        <v>3241</v>
      </c>
      <c r="T14" s="30">
        <v>19</v>
      </c>
      <c r="U14" s="22">
        <v>8001</v>
      </c>
      <c r="V14" s="30">
        <v>19</v>
      </c>
      <c r="W14" s="22">
        <v>12151</v>
      </c>
      <c r="X14" s="30">
        <v>19</v>
      </c>
      <c r="Y14" s="22">
        <v>12301</v>
      </c>
      <c r="Z14" s="30">
        <v>19</v>
      </c>
      <c r="AA14" s="22">
        <v>18001</v>
      </c>
      <c r="AB14" s="30">
        <v>19</v>
      </c>
      <c r="AC14" s="31"/>
      <c r="AD14" s="30"/>
      <c r="AE14" s="31"/>
      <c r="AF14" s="30"/>
      <c r="AG14" s="31"/>
      <c r="AH14" s="30"/>
      <c r="AI14" s="31"/>
      <c r="AJ14" s="30"/>
      <c r="AK14" s="31"/>
      <c r="AL14" s="30"/>
      <c r="AM14" s="31"/>
      <c r="AN14" s="30"/>
      <c r="AO14" s="31"/>
      <c r="AP14" s="30"/>
      <c r="AQ14" s="31"/>
      <c r="AR14" s="30"/>
      <c r="AS14" s="22">
        <v>5301</v>
      </c>
      <c r="AT14" s="30">
        <v>19</v>
      </c>
    </row>
    <row r="15" spans="1:46" ht="15.75">
      <c r="A15" s="21">
        <v>74</v>
      </c>
      <c r="B15" s="30">
        <v>19</v>
      </c>
      <c r="C15" s="21"/>
      <c r="D15" s="30">
        <v>19</v>
      </c>
      <c r="E15" s="21">
        <v>110</v>
      </c>
      <c r="F15" s="30">
        <v>19</v>
      </c>
      <c r="G15" s="21">
        <v>102</v>
      </c>
      <c r="H15" s="30">
        <v>19</v>
      </c>
      <c r="I15" s="21">
        <v>111</v>
      </c>
      <c r="J15" s="30">
        <v>19</v>
      </c>
      <c r="K15" s="21">
        <v>145</v>
      </c>
      <c r="L15" s="30">
        <v>19</v>
      </c>
      <c r="M15" s="21">
        <v>207</v>
      </c>
      <c r="N15" s="30">
        <v>19</v>
      </c>
      <c r="O15" s="22">
        <v>580</v>
      </c>
      <c r="P15" s="30">
        <v>19</v>
      </c>
      <c r="Q15" s="22">
        <v>1330</v>
      </c>
      <c r="R15" s="30">
        <v>19</v>
      </c>
      <c r="S15" s="22">
        <v>3270</v>
      </c>
      <c r="T15" s="30">
        <v>19</v>
      </c>
      <c r="U15" s="22">
        <v>8100</v>
      </c>
      <c r="V15" s="30">
        <v>19</v>
      </c>
      <c r="W15" s="22">
        <v>12300</v>
      </c>
      <c r="X15" s="30">
        <v>19</v>
      </c>
      <c r="Y15" s="22">
        <v>12550</v>
      </c>
      <c r="Z15" s="30">
        <v>19</v>
      </c>
      <c r="AA15" s="22">
        <v>18300</v>
      </c>
      <c r="AB15" s="30">
        <v>19</v>
      </c>
      <c r="AC15" s="31">
        <v>320</v>
      </c>
      <c r="AD15" s="30">
        <v>8</v>
      </c>
      <c r="AE15" s="31">
        <v>700</v>
      </c>
      <c r="AF15" s="30">
        <v>8</v>
      </c>
      <c r="AG15" s="31"/>
      <c r="AH15" s="30">
        <v>8</v>
      </c>
      <c r="AI15" s="31"/>
      <c r="AJ15" s="30">
        <v>8</v>
      </c>
      <c r="AK15" s="31">
        <v>520</v>
      </c>
      <c r="AL15" s="30">
        <v>8</v>
      </c>
      <c r="AM15" s="31">
        <v>1300</v>
      </c>
      <c r="AN15" s="30">
        <v>8</v>
      </c>
      <c r="AO15" s="31">
        <v>1300</v>
      </c>
      <c r="AP15" s="30">
        <v>8</v>
      </c>
      <c r="AQ15" s="31">
        <v>1200</v>
      </c>
      <c r="AR15" s="30">
        <v>8</v>
      </c>
      <c r="AS15" s="22">
        <v>5450</v>
      </c>
      <c r="AT15" s="30">
        <v>19</v>
      </c>
    </row>
    <row r="16" spans="1:46" ht="15.75">
      <c r="A16" s="21"/>
      <c r="B16" s="30">
        <v>18</v>
      </c>
      <c r="C16" s="21">
        <v>85</v>
      </c>
      <c r="D16" s="30">
        <v>18</v>
      </c>
      <c r="E16" s="21">
        <v>111</v>
      </c>
      <c r="F16" s="30">
        <v>18</v>
      </c>
      <c r="G16" s="21">
        <v>103</v>
      </c>
      <c r="H16" s="30">
        <v>18</v>
      </c>
      <c r="I16" s="21">
        <v>112</v>
      </c>
      <c r="J16" s="30">
        <v>18</v>
      </c>
      <c r="K16" s="21">
        <v>146</v>
      </c>
      <c r="L16" s="30">
        <v>18</v>
      </c>
      <c r="M16" s="21">
        <v>208</v>
      </c>
      <c r="N16" s="30">
        <v>18</v>
      </c>
      <c r="O16" s="22">
        <v>581</v>
      </c>
      <c r="P16" s="30">
        <v>18</v>
      </c>
      <c r="Q16" s="22">
        <v>1331</v>
      </c>
      <c r="R16" s="30">
        <v>18</v>
      </c>
      <c r="S16" s="22">
        <v>3271</v>
      </c>
      <c r="T16" s="30">
        <v>18</v>
      </c>
      <c r="U16" s="22">
        <v>8101</v>
      </c>
      <c r="V16" s="30">
        <v>18</v>
      </c>
      <c r="W16" s="22">
        <v>12301</v>
      </c>
      <c r="X16" s="30">
        <v>18</v>
      </c>
      <c r="Y16" s="22">
        <v>12551</v>
      </c>
      <c r="Z16" s="30">
        <v>18</v>
      </c>
      <c r="AA16" s="22">
        <v>18301</v>
      </c>
      <c r="AB16" s="30">
        <v>18</v>
      </c>
      <c r="AC16" s="31"/>
      <c r="AD16" s="30"/>
      <c r="AE16" s="31"/>
      <c r="AF16" s="30"/>
      <c r="AG16" s="31"/>
      <c r="AH16" s="30"/>
      <c r="AI16" s="31"/>
      <c r="AJ16" s="30"/>
      <c r="AK16" s="31"/>
      <c r="AL16" s="30"/>
      <c r="AM16" s="31"/>
      <c r="AN16" s="30"/>
      <c r="AO16" s="31"/>
      <c r="AP16" s="30"/>
      <c r="AQ16" s="31"/>
      <c r="AR16" s="30"/>
      <c r="AS16" s="22">
        <v>5451</v>
      </c>
      <c r="AT16" s="30">
        <v>18</v>
      </c>
    </row>
    <row r="17" spans="1:46" ht="15.75">
      <c r="A17" s="21">
        <v>75</v>
      </c>
      <c r="B17" s="30">
        <v>18</v>
      </c>
      <c r="C17" s="21">
        <v>86</v>
      </c>
      <c r="D17" s="30">
        <v>18</v>
      </c>
      <c r="E17" s="21">
        <v>112</v>
      </c>
      <c r="F17" s="30">
        <v>18</v>
      </c>
      <c r="G17" s="21">
        <v>106</v>
      </c>
      <c r="H17" s="30">
        <v>18</v>
      </c>
      <c r="I17" s="21">
        <v>114</v>
      </c>
      <c r="J17" s="30">
        <v>18</v>
      </c>
      <c r="K17" s="21">
        <v>150</v>
      </c>
      <c r="L17" s="30">
        <v>18</v>
      </c>
      <c r="M17" s="21">
        <v>210</v>
      </c>
      <c r="N17" s="30">
        <v>18</v>
      </c>
      <c r="O17" s="22">
        <v>1000</v>
      </c>
      <c r="P17" s="30">
        <v>18</v>
      </c>
      <c r="Q17" s="22">
        <v>1360</v>
      </c>
      <c r="R17" s="30">
        <v>18</v>
      </c>
      <c r="S17" s="22">
        <v>3300</v>
      </c>
      <c r="T17" s="30">
        <v>18</v>
      </c>
      <c r="U17" s="22">
        <v>8200</v>
      </c>
      <c r="V17" s="30">
        <v>18</v>
      </c>
      <c r="W17" s="22">
        <v>12450</v>
      </c>
      <c r="X17" s="30">
        <v>18</v>
      </c>
      <c r="Y17" s="22">
        <v>13200</v>
      </c>
      <c r="Z17" s="30">
        <v>18</v>
      </c>
      <c r="AA17" s="22">
        <v>19000</v>
      </c>
      <c r="AB17" s="30">
        <v>18</v>
      </c>
      <c r="AC17" s="31">
        <v>330</v>
      </c>
      <c r="AD17" s="30">
        <v>9</v>
      </c>
      <c r="AE17" s="31">
        <v>720</v>
      </c>
      <c r="AF17" s="30">
        <v>9</v>
      </c>
      <c r="AG17" s="31">
        <v>115</v>
      </c>
      <c r="AH17" s="30">
        <v>9</v>
      </c>
      <c r="AI17" s="31">
        <v>160</v>
      </c>
      <c r="AJ17" s="30">
        <v>9</v>
      </c>
      <c r="AK17" s="31">
        <v>540</v>
      </c>
      <c r="AL17" s="30">
        <v>9</v>
      </c>
      <c r="AM17" s="31">
        <v>1400</v>
      </c>
      <c r="AN17" s="30">
        <v>9</v>
      </c>
      <c r="AO17" s="31">
        <v>1400</v>
      </c>
      <c r="AP17" s="30">
        <v>9</v>
      </c>
      <c r="AQ17" s="31">
        <v>1300</v>
      </c>
      <c r="AR17" s="30">
        <v>9</v>
      </c>
      <c r="AS17" s="22">
        <v>6000</v>
      </c>
      <c r="AT17" s="30">
        <v>18</v>
      </c>
    </row>
    <row r="18" spans="1:46" ht="15.75">
      <c r="A18" s="21"/>
      <c r="B18" s="30">
        <v>17</v>
      </c>
      <c r="C18" s="21">
        <v>87</v>
      </c>
      <c r="D18" s="30">
        <v>17</v>
      </c>
      <c r="E18" s="21">
        <v>113</v>
      </c>
      <c r="F18" s="30">
        <v>17</v>
      </c>
      <c r="G18" s="21">
        <v>107</v>
      </c>
      <c r="H18" s="30">
        <v>17</v>
      </c>
      <c r="I18" s="21">
        <v>115</v>
      </c>
      <c r="J18" s="30">
        <v>17</v>
      </c>
      <c r="K18" s="21">
        <v>151</v>
      </c>
      <c r="L18" s="30">
        <v>17</v>
      </c>
      <c r="M18" s="21">
        <v>211</v>
      </c>
      <c r="N18" s="30">
        <v>17</v>
      </c>
      <c r="O18" s="22">
        <v>1001</v>
      </c>
      <c r="P18" s="30">
        <v>17</v>
      </c>
      <c r="Q18" s="22">
        <v>1361</v>
      </c>
      <c r="R18" s="30">
        <v>17</v>
      </c>
      <c r="S18" s="22">
        <v>3301</v>
      </c>
      <c r="T18" s="30">
        <v>17</v>
      </c>
      <c r="U18" s="22">
        <v>8201</v>
      </c>
      <c r="V18" s="30">
        <v>17</v>
      </c>
      <c r="W18" s="22">
        <v>12451</v>
      </c>
      <c r="X18" s="30">
        <v>17</v>
      </c>
      <c r="Y18" s="22">
        <v>13201</v>
      </c>
      <c r="Z18" s="30">
        <v>17</v>
      </c>
      <c r="AA18" s="22">
        <v>19001</v>
      </c>
      <c r="AB18" s="30">
        <v>17</v>
      </c>
      <c r="AC18" s="31"/>
      <c r="AD18" s="30"/>
      <c r="AE18" s="31"/>
      <c r="AF18" s="30"/>
      <c r="AG18" s="31"/>
      <c r="AH18" s="30"/>
      <c r="AI18" s="31"/>
      <c r="AJ18" s="30"/>
      <c r="AK18" s="31"/>
      <c r="AL18" s="30"/>
      <c r="AM18" s="31"/>
      <c r="AN18" s="30"/>
      <c r="AO18" s="31"/>
      <c r="AP18" s="30"/>
      <c r="AQ18" s="31"/>
      <c r="AR18" s="30"/>
      <c r="AS18" s="22">
        <v>6001</v>
      </c>
      <c r="AT18" s="30">
        <v>17</v>
      </c>
    </row>
    <row r="19" spans="1:46" ht="15.75">
      <c r="A19" s="21">
        <v>76</v>
      </c>
      <c r="B19" s="30">
        <v>17</v>
      </c>
      <c r="C19" s="21">
        <v>88</v>
      </c>
      <c r="D19" s="30">
        <v>17</v>
      </c>
      <c r="E19" s="21">
        <v>114</v>
      </c>
      <c r="F19" s="30">
        <v>17</v>
      </c>
      <c r="G19" s="21">
        <v>110</v>
      </c>
      <c r="H19" s="30">
        <v>17</v>
      </c>
      <c r="I19" s="21">
        <v>118</v>
      </c>
      <c r="J19" s="30">
        <v>17</v>
      </c>
      <c r="K19" s="21">
        <v>155</v>
      </c>
      <c r="L19" s="30">
        <v>17</v>
      </c>
      <c r="M19" s="21">
        <v>213</v>
      </c>
      <c r="N19" s="30">
        <v>17</v>
      </c>
      <c r="O19" s="22">
        <v>1030</v>
      </c>
      <c r="P19" s="30">
        <v>17</v>
      </c>
      <c r="Q19" s="22">
        <v>1390</v>
      </c>
      <c r="R19" s="30">
        <v>17</v>
      </c>
      <c r="S19" s="22">
        <v>3350</v>
      </c>
      <c r="T19" s="30">
        <v>17</v>
      </c>
      <c r="U19" s="22">
        <v>8300</v>
      </c>
      <c r="V19" s="30">
        <v>17</v>
      </c>
      <c r="W19" s="22">
        <v>13000</v>
      </c>
      <c r="X19" s="30">
        <v>17</v>
      </c>
      <c r="Y19" s="22">
        <v>13450</v>
      </c>
      <c r="Z19" s="30">
        <v>17</v>
      </c>
      <c r="AA19" s="22">
        <v>19300</v>
      </c>
      <c r="AB19" s="30">
        <v>17</v>
      </c>
      <c r="AC19" s="31">
        <v>340</v>
      </c>
      <c r="AD19" s="30">
        <v>10</v>
      </c>
      <c r="AE19" s="31">
        <v>740</v>
      </c>
      <c r="AF19" s="30">
        <v>10</v>
      </c>
      <c r="AG19" s="31"/>
      <c r="AH19" s="30">
        <v>10</v>
      </c>
      <c r="AI19" s="31"/>
      <c r="AJ19" s="30">
        <v>10</v>
      </c>
      <c r="AK19" s="31">
        <v>560</v>
      </c>
      <c r="AL19" s="30">
        <v>10</v>
      </c>
      <c r="AM19" s="31">
        <v>1500</v>
      </c>
      <c r="AN19" s="30">
        <v>10</v>
      </c>
      <c r="AO19" s="31">
        <v>1500</v>
      </c>
      <c r="AP19" s="30">
        <v>10</v>
      </c>
      <c r="AQ19" s="31">
        <v>1400</v>
      </c>
      <c r="AR19" s="30">
        <v>10</v>
      </c>
      <c r="AS19" s="22">
        <v>6150</v>
      </c>
      <c r="AT19" s="30">
        <v>17</v>
      </c>
    </row>
    <row r="20" spans="1:46" ht="15.75">
      <c r="A20" s="21">
        <v>77</v>
      </c>
      <c r="B20" s="30">
        <v>16</v>
      </c>
      <c r="C20" s="21">
        <v>89</v>
      </c>
      <c r="D20" s="30">
        <v>16</v>
      </c>
      <c r="E20" s="21">
        <v>115</v>
      </c>
      <c r="F20" s="30">
        <v>16</v>
      </c>
      <c r="G20" s="21">
        <v>111</v>
      </c>
      <c r="H20" s="30">
        <v>16</v>
      </c>
      <c r="I20" s="21">
        <v>119</v>
      </c>
      <c r="J20" s="30">
        <v>16</v>
      </c>
      <c r="K20" s="21">
        <v>156</v>
      </c>
      <c r="L20" s="30">
        <v>16</v>
      </c>
      <c r="M20" s="21">
        <v>214</v>
      </c>
      <c r="N20" s="30">
        <v>16</v>
      </c>
      <c r="O20" s="22">
        <v>1031</v>
      </c>
      <c r="P20" s="30">
        <v>16</v>
      </c>
      <c r="Q20" s="22">
        <v>1391</v>
      </c>
      <c r="R20" s="30">
        <v>16</v>
      </c>
      <c r="S20" s="22">
        <v>3351</v>
      </c>
      <c r="T20" s="30">
        <v>16</v>
      </c>
      <c r="U20" s="22">
        <v>8301</v>
      </c>
      <c r="V20" s="30">
        <v>16</v>
      </c>
      <c r="W20" s="22">
        <v>13001</v>
      </c>
      <c r="X20" s="30">
        <v>16</v>
      </c>
      <c r="Y20" s="22">
        <v>13451</v>
      </c>
      <c r="Z20" s="30">
        <v>16</v>
      </c>
      <c r="AA20" s="22">
        <v>19301</v>
      </c>
      <c r="AB20" s="30">
        <v>16</v>
      </c>
      <c r="AC20" s="31"/>
      <c r="AD20" s="30"/>
      <c r="AE20" s="31"/>
      <c r="AF20" s="30"/>
      <c r="AG20" s="31"/>
      <c r="AH20" s="30"/>
      <c r="AI20" s="31"/>
      <c r="AJ20" s="30"/>
      <c r="AK20" s="31"/>
      <c r="AL20" s="30"/>
      <c r="AM20" s="31"/>
      <c r="AN20" s="30"/>
      <c r="AO20" s="31"/>
      <c r="AP20" s="30"/>
      <c r="AQ20" s="31"/>
      <c r="AR20" s="30"/>
      <c r="AS20" s="22">
        <v>6151</v>
      </c>
      <c r="AT20" s="30">
        <v>16</v>
      </c>
    </row>
    <row r="21" spans="1:46" ht="15.75">
      <c r="A21" s="21">
        <v>78</v>
      </c>
      <c r="B21" s="30">
        <v>16</v>
      </c>
      <c r="C21" s="21">
        <v>91</v>
      </c>
      <c r="D21" s="30">
        <v>16</v>
      </c>
      <c r="E21" s="21">
        <v>116</v>
      </c>
      <c r="F21" s="30">
        <v>16</v>
      </c>
      <c r="G21" s="21">
        <v>114</v>
      </c>
      <c r="H21" s="30">
        <v>16</v>
      </c>
      <c r="I21" s="21">
        <v>122</v>
      </c>
      <c r="J21" s="30">
        <v>16</v>
      </c>
      <c r="K21" s="21">
        <v>160</v>
      </c>
      <c r="L21" s="30">
        <v>16</v>
      </c>
      <c r="M21" s="21">
        <v>216</v>
      </c>
      <c r="N21" s="30">
        <v>16</v>
      </c>
      <c r="O21" s="22">
        <v>1060</v>
      </c>
      <c r="P21" s="30">
        <v>16</v>
      </c>
      <c r="Q21" s="22">
        <v>1420</v>
      </c>
      <c r="R21" s="30">
        <v>16</v>
      </c>
      <c r="S21" s="22">
        <v>3400</v>
      </c>
      <c r="T21" s="30">
        <v>16</v>
      </c>
      <c r="U21" s="22">
        <v>8400</v>
      </c>
      <c r="V21" s="30">
        <v>16</v>
      </c>
      <c r="W21" s="22">
        <v>13150</v>
      </c>
      <c r="X21" s="30">
        <v>16</v>
      </c>
      <c r="Y21" s="22">
        <v>14100</v>
      </c>
      <c r="Z21" s="30">
        <v>16</v>
      </c>
      <c r="AA21" s="22">
        <v>20000</v>
      </c>
      <c r="AB21" s="30">
        <v>16</v>
      </c>
      <c r="AC21" s="31">
        <v>350</v>
      </c>
      <c r="AD21" s="30">
        <v>11</v>
      </c>
      <c r="AE21" s="31">
        <v>760</v>
      </c>
      <c r="AF21" s="30">
        <v>11</v>
      </c>
      <c r="AG21" s="31">
        <v>120</v>
      </c>
      <c r="AH21" s="30">
        <v>11</v>
      </c>
      <c r="AI21" s="31">
        <v>175</v>
      </c>
      <c r="AJ21" s="30">
        <v>11</v>
      </c>
      <c r="AK21" s="31">
        <v>580</v>
      </c>
      <c r="AL21" s="30">
        <v>11</v>
      </c>
      <c r="AM21" s="31">
        <v>1600</v>
      </c>
      <c r="AN21" s="30">
        <v>11</v>
      </c>
      <c r="AO21" s="31">
        <v>1600</v>
      </c>
      <c r="AP21" s="30">
        <v>11</v>
      </c>
      <c r="AQ21" s="31">
        <v>1500</v>
      </c>
      <c r="AR21" s="30">
        <v>11</v>
      </c>
      <c r="AS21" s="22">
        <v>6300</v>
      </c>
      <c r="AT21" s="30">
        <v>16</v>
      </c>
    </row>
    <row r="22" spans="1:46" ht="15.75">
      <c r="A22" s="21">
        <v>79</v>
      </c>
      <c r="B22" s="30">
        <v>15</v>
      </c>
      <c r="C22" s="21">
        <v>92</v>
      </c>
      <c r="D22" s="30">
        <v>15</v>
      </c>
      <c r="E22" s="21">
        <v>117</v>
      </c>
      <c r="F22" s="30">
        <v>15</v>
      </c>
      <c r="G22" s="21">
        <v>115</v>
      </c>
      <c r="H22" s="30">
        <v>15</v>
      </c>
      <c r="I22" s="21">
        <v>123</v>
      </c>
      <c r="J22" s="30">
        <v>15</v>
      </c>
      <c r="K22" s="21">
        <v>161</v>
      </c>
      <c r="L22" s="30">
        <v>15</v>
      </c>
      <c r="M22" s="21">
        <v>217</v>
      </c>
      <c r="N22" s="30">
        <v>15</v>
      </c>
      <c r="O22" s="22">
        <v>1061</v>
      </c>
      <c r="P22" s="30">
        <v>15</v>
      </c>
      <c r="Q22" s="22">
        <v>1421</v>
      </c>
      <c r="R22" s="30">
        <v>15</v>
      </c>
      <c r="S22" s="22">
        <v>3401</v>
      </c>
      <c r="T22" s="30">
        <v>15</v>
      </c>
      <c r="U22" s="22">
        <v>8401</v>
      </c>
      <c r="V22" s="30">
        <v>15</v>
      </c>
      <c r="W22" s="22">
        <v>13151</v>
      </c>
      <c r="X22" s="30">
        <v>15</v>
      </c>
      <c r="Y22" s="22">
        <v>14101</v>
      </c>
      <c r="Z22" s="30">
        <v>15</v>
      </c>
      <c r="AA22" s="22">
        <v>20001</v>
      </c>
      <c r="AB22" s="30">
        <v>15</v>
      </c>
      <c r="AC22" s="31"/>
      <c r="AD22" s="30"/>
      <c r="AE22" s="31"/>
      <c r="AF22" s="30"/>
      <c r="AG22" s="31"/>
      <c r="AH22" s="30"/>
      <c r="AI22" s="31"/>
      <c r="AJ22" s="30"/>
      <c r="AK22" s="31"/>
      <c r="AL22" s="30"/>
      <c r="AM22" s="31"/>
      <c r="AN22" s="30"/>
      <c r="AO22" s="31"/>
      <c r="AP22" s="30"/>
      <c r="AQ22" s="31"/>
      <c r="AR22" s="30"/>
      <c r="AS22" s="22">
        <v>6301</v>
      </c>
      <c r="AT22" s="30">
        <v>15</v>
      </c>
    </row>
    <row r="23" spans="1:46" ht="15.75">
      <c r="A23" s="21">
        <v>80</v>
      </c>
      <c r="B23" s="30">
        <v>15</v>
      </c>
      <c r="C23" s="21">
        <v>94</v>
      </c>
      <c r="D23" s="30">
        <v>15</v>
      </c>
      <c r="E23" s="21">
        <v>119</v>
      </c>
      <c r="F23" s="30">
        <v>15</v>
      </c>
      <c r="G23" s="21">
        <v>118</v>
      </c>
      <c r="H23" s="30">
        <v>15</v>
      </c>
      <c r="I23" s="21">
        <v>126</v>
      </c>
      <c r="J23" s="30">
        <v>15</v>
      </c>
      <c r="K23" s="21">
        <v>165</v>
      </c>
      <c r="L23" s="30">
        <v>15</v>
      </c>
      <c r="M23" s="21">
        <v>219</v>
      </c>
      <c r="N23" s="30">
        <v>15</v>
      </c>
      <c r="O23" s="22">
        <v>1090</v>
      </c>
      <c r="P23" s="30">
        <v>15</v>
      </c>
      <c r="Q23" s="22">
        <v>1450</v>
      </c>
      <c r="R23" s="30">
        <v>15</v>
      </c>
      <c r="S23" s="22">
        <v>3450</v>
      </c>
      <c r="T23" s="30">
        <v>15</v>
      </c>
      <c r="U23" s="22">
        <v>8500</v>
      </c>
      <c r="V23" s="30">
        <v>15</v>
      </c>
      <c r="W23" s="22">
        <v>13300</v>
      </c>
      <c r="X23" s="30">
        <v>15</v>
      </c>
      <c r="Y23" s="22">
        <v>14350</v>
      </c>
      <c r="Z23" s="30">
        <v>15</v>
      </c>
      <c r="AA23" s="22">
        <v>20300</v>
      </c>
      <c r="AB23" s="30">
        <v>15</v>
      </c>
      <c r="AC23" s="31">
        <v>360</v>
      </c>
      <c r="AD23" s="30">
        <v>12</v>
      </c>
      <c r="AE23" s="31">
        <v>780</v>
      </c>
      <c r="AF23" s="30">
        <v>12</v>
      </c>
      <c r="AG23" s="31"/>
      <c r="AH23" s="30">
        <v>12</v>
      </c>
      <c r="AI23" s="31"/>
      <c r="AJ23" s="30">
        <v>12</v>
      </c>
      <c r="AK23" s="31">
        <v>600</v>
      </c>
      <c r="AL23" s="30">
        <v>12</v>
      </c>
      <c r="AM23" s="31">
        <v>1700</v>
      </c>
      <c r="AN23" s="30">
        <v>12</v>
      </c>
      <c r="AO23" s="31">
        <v>1700</v>
      </c>
      <c r="AP23" s="30">
        <v>12</v>
      </c>
      <c r="AQ23" s="31">
        <v>1600</v>
      </c>
      <c r="AR23" s="30">
        <v>12</v>
      </c>
      <c r="AS23" s="22">
        <v>6450</v>
      </c>
      <c r="AT23" s="30">
        <v>15</v>
      </c>
    </row>
    <row r="24" spans="1:46" ht="15.75">
      <c r="A24" s="21">
        <v>81</v>
      </c>
      <c r="B24" s="30">
        <v>14</v>
      </c>
      <c r="C24" s="21">
        <v>95</v>
      </c>
      <c r="D24" s="30">
        <v>14</v>
      </c>
      <c r="E24" s="21">
        <v>120</v>
      </c>
      <c r="F24" s="30">
        <v>14</v>
      </c>
      <c r="G24" s="21">
        <v>119</v>
      </c>
      <c r="H24" s="30">
        <v>14</v>
      </c>
      <c r="I24" s="21">
        <v>127</v>
      </c>
      <c r="J24" s="30">
        <v>14</v>
      </c>
      <c r="K24" s="21">
        <v>166</v>
      </c>
      <c r="L24" s="30">
        <v>14</v>
      </c>
      <c r="M24" s="21">
        <v>220</v>
      </c>
      <c r="N24" s="30">
        <v>14</v>
      </c>
      <c r="O24" s="22">
        <v>1091</v>
      </c>
      <c r="P24" s="30">
        <v>14</v>
      </c>
      <c r="Q24" s="22">
        <v>1451</v>
      </c>
      <c r="R24" s="30">
        <v>14</v>
      </c>
      <c r="S24" s="22">
        <v>3451</v>
      </c>
      <c r="T24" s="30">
        <v>14</v>
      </c>
      <c r="U24" s="22">
        <v>8501</v>
      </c>
      <c r="V24" s="30">
        <v>14</v>
      </c>
      <c r="W24" s="22">
        <v>13301</v>
      </c>
      <c r="X24" s="30">
        <v>14</v>
      </c>
      <c r="Y24" s="22">
        <v>14351</v>
      </c>
      <c r="Z24" s="30">
        <v>14</v>
      </c>
      <c r="AA24" s="22">
        <v>20301</v>
      </c>
      <c r="AB24" s="30">
        <v>14</v>
      </c>
      <c r="AC24" s="31"/>
      <c r="AD24" s="30"/>
      <c r="AE24" s="31"/>
      <c r="AF24" s="30"/>
      <c r="AG24" s="31"/>
      <c r="AH24" s="30"/>
      <c r="AI24" s="31"/>
      <c r="AJ24" s="30"/>
      <c r="AK24" s="31"/>
      <c r="AL24" s="30"/>
      <c r="AM24" s="31"/>
      <c r="AN24" s="30"/>
      <c r="AO24" s="31"/>
      <c r="AP24" s="30"/>
      <c r="AQ24" s="31"/>
      <c r="AR24" s="30"/>
      <c r="AS24" s="22">
        <v>6451</v>
      </c>
      <c r="AT24" s="30">
        <v>14</v>
      </c>
    </row>
    <row r="25" spans="1:46" ht="15.75">
      <c r="A25" s="21">
        <v>82</v>
      </c>
      <c r="B25" s="30">
        <v>14</v>
      </c>
      <c r="C25" s="21">
        <v>97</v>
      </c>
      <c r="D25" s="30">
        <v>14</v>
      </c>
      <c r="E25" s="21">
        <v>122</v>
      </c>
      <c r="F25" s="30">
        <v>14</v>
      </c>
      <c r="G25" s="23">
        <v>122</v>
      </c>
      <c r="H25" s="30">
        <v>14</v>
      </c>
      <c r="I25" s="21">
        <v>130</v>
      </c>
      <c r="J25" s="30">
        <v>14</v>
      </c>
      <c r="K25" s="21">
        <v>170</v>
      </c>
      <c r="L25" s="30">
        <v>14</v>
      </c>
      <c r="M25" s="21">
        <v>221</v>
      </c>
      <c r="N25" s="30">
        <v>14</v>
      </c>
      <c r="O25" s="22">
        <v>1120</v>
      </c>
      <c r="P25" s="30">
        <v>14</v>
      </c>
      <c r="Q25" s="22">
        <v>1480</v>
      </c>
      <c r="R25" s="30">
        <v>14</v>
      </c>
      <c r="S25" s="22">
        <v>3500</v>
      </c>
      <c r="T25" s="30">
        <v>14</v>
      </c>
      <c r="U25" s="22">
        <v>9000</v>
      </c>
      <c r="V25" s="30">
        <v>14</v>
      </c>
      <c r="W25" s="22">
        <v>13450</v>
      </c>
      <c r="X25" s="30">
        <v>14</v>
      </c>
      <c r="Y25" s="22">
        <v>15000</v>
      </c>
      <c r="Z25" s="30">
        <v>14</v>
      </c>
      <c r="AA25" s="22">
        <v>21000</v>
      </c>
      <c r="AB25" s="30">
        <v>14</v>
      </c>
      <c r="AC25" s="31">
        <v>370</v>
      </c>
      <c r="AD25" s="30">
        <v>13</v>
      </c>
      <c r="AE25" s="31">
        <v>800</v>
      </c>
      <c r="AF25" s="30">
        <v>13</v>
      </c>
      <c r="AG25" s="31">
        <v>125</v>
      </c>
      <c r="AH25" s="30">
        <v>13</v>
      </c>
      <c r="AI25" s="31">
        <v>190</v>
      </c>
      <c r="AJ25" s="30">
        <v>13</v>
      </c>
      <c r="AK25" s="31">
        <v>625</v>
      </c>
      <c r="AL25" s="30">
        <v>13</v>
      </c>
      <c r="AM25" s="31">
        <v>1800</v>
      </c>
      <c r="AN25" s="30">
        <v>13</v>
      </c>
      <c r="AO25" s="31">
        <v>1800</v>
      </c>
      <c r="AP25" s="30">
        <v>13</v>
      </c>
      <c r="AQ25" s="31">
        <v>1700</v>
      </c>
      <c r="AR25" s="30">
        <v>13</v>
      </c>
      <c r="AS25" s="22">
        <v>7000</v>
      </c>
      <c r="AT25" s="30">
        <v>14</v>
      </c>
    </row>
    <row r="26" spans="1:46" ht="15.75">
      <c r="A26" s="21">
        <v>83</v>
      </c>
      <c r="B26" s="30">
        <v>13</v>
      </c>
      <c r="C26" s="21">
        <v>98</v>
      </c>
      <c r="D26" s="30">
        <v>13</v>
      </c>
      <c r="E26" s="21">
        <v>123</v>
      </c>
      <c r="F26" s="30">
        <v>13</v>
      </c>
      <c r="G26" s="23">
        <v>123</v>
      </c>
      <c r="H26" s="30">
        <v>13</v>
      </c>
      <c r="I26" s="21">
        <v>131</v>
      </c>
      <c r="J26" s="30">
        <v>13</v>
      </c>
      <c r="K26" s="21">
        <v>171</v>
      </c>
      <c r="L26" s="30">
        <v>13</v>
      </c>
      <c r="M26" s="21">
        <v>222</v>
      </c>
      <c r="N26" s="30">
        <v>13</v>
      </c>
      <c r="O26" s="22">
        <v>1121</v>
      </c>
      <c r="P26" s="30">
        <v>13</v>
      </c>
      <c r="Q26" s="22">
        <v>1481</v>
      </c>
      <c r="R26" s="30">
        <v>13</v>
      </c>
      <c r="S26" s="22">
        <v>3501</v>
      </c>
      <c r="T26" s="30">
        <v>13</v>
      </c>
      <c r="U26" s="22">
        <v>9001</v>
      </c>
      <c r="V26" s="30">
        <v>13</v>
      </c>
      <c r="W26" s="22">
        <v>13451</v>
      </c>
      <c r="X26" s="30">
        <v>13</v>
      </c>
      <c r="Y26" s="22">
        <v>15001</v>
      </c>
      <c r="Z26" s="30">
        <v>13</v>
      </c>
      <c r="AA26" s="22">
        <v>21001</v>
      </c>
      <c r="AB26" s="30">
        <v>13</v>
      </c>
      <c r="AC26" s="31"/>
      <c r="AD26" s="30"/>
      <c r="AE26" s="31"/>
      <c r="AF26" s="30"/>
      <c r="AG26" s="31"/>
      <c r="AH26" s="30"/>
      <c r="AI26" s="31"/>
      <c r="AJ26" s="30"/>
      <c r="AK26" s="31"/>
      <c r="AL26" s="30"/>
      <c r="AM26" s="31"/>
      <c r="AN26" s="30"/>
      <c r="AO26" s="31"/>
      <c r="AP26" s="30"/>
      <c r="AQ26" s="31"/>
      <c r="AR26" s="30"/>
      <c r="AS26" s="22">
        <v>7001</v>
      </c>
      <c r="AT26" s="30">
        <v>13</v>
      </c>
    </row>
    <row r="27" spans="1:46" ht="15.75">
      <c r="A27" s="21">
        <v>84</v>
      </c>
      <c r="B27" s="30">
        <v>13</v>
      </c>
      <c r="C27" s="21">
        <v>100</v>
      </c>
      <c r="D27" s="30">
        <v>13</v>
      </c>
      <c r="E27" s="21">
        <v>125</v>
      </c>
      <c r="F27" s="30">
        <v>13</v>
      </c>
      <c r="G27" s="21">
        <v>126</v>
      </c>
      <c r="H27" s="30">
        <v>13</v>
      </c>
      <c r="I27" s="21">
        <v>134</v>
      </c>
      <c r="J27" s="30">
        <v>13</v>
      </c>
      <c r="K27" s="21">
        <v>175</v>
      </c>
      <c r="L27" s="30">
        <v>13</v>
      </c>
      <c r="M27" s="21">
        <v>224</v>
      </c>
      <c r="N27" s="30">
        <v>13</v>
      </c>
      <c r="O27" s="22">
        <v>1150</v>
      </c>
      <c r="P27" s="30">
        <v>13</v>
      </c>
      <c r="Q27" s="22">
        <v>1520</v>
      </c>
      <c r="R27" s="30">
        <v>13</v>
      </c>
      <c r="S27" s="22">
        <v>3550</v>
      </c>
      <c r="T27" s="30">
        <v>13</v>
      </c>
      <c r="U27" s="22">
        <v>9100</v>
      </c>
      <c r="V27" s="30">
        <v>13</v>
      </c>
      <c r="W27" s="22">
        <v>14000</v>
      </c>
      <c r="X27" s="30">
        <v>13</v>
      </c>
      <c r="Y27" s="22">
        <v>15250</v>
      </c>
      <c r="Z27" s="30">
        <v>13</v>
      </c>
      <c r="AA27" s="22">
        <v>21300</v>
      </c>
      <c r="AB27" s="30">
        <v>13</v>
      </c>
      <c r="AC27" s="31">
        <v>380</v>
      </c>
      <c r="AD27" s="30">
        <v>14</v>
      </c>
      <c r="AE27" s="31">
        <v>820</v>
      </c>
      <c r="AF27" s="30">
        <v>14</v>
      </c>
      <c r="AG27" s="31"/>
      <c r="AH27" s="30">
        <v>14</v>
      </c>
      <c r="AI27" s="31"/>
      <c r="AJ27" s="30">
        <v>14</v>
      </c>
      <c r="AK27" s="31">
        <v>650</v>
      </c>
      <c r="AL27" s="30">
        <v>14</v>
      </c>
      <c r="AM27" s="31">
        <v>1900</v>
      </c>
      <c r="AN27" s="30">
        <v>14</v>
      </c>
      <c r="AO27" s="31">
        <v>1900</v>
      </c>
      <c r="AP27" s="30">
        <v>14</v>
      </c>
      <c r="AQ27" s="31">
        <v>1800</v>
      </c>
      <c r="AR27" s="30">
        <v>14</v>
      </c>
      <c r="AS27" s="22">
        <v>7100</v>
      </c>
      <c r="AT27" s="30">
        <v>13</v>
      </c>
    </row>
    <row r="28" spans="1:46" ht="15.75">
      <c r="A28" s="21">
        <v>85</v>
      </c>
      <c r="B28" s="30">
        <v>12</v>
      </c>
      <c r="C28" s="21">
        <v>101</v>
      </c>
      <c r="D28" s="30">
        <v>12</v>
      </c>
      <c r="E28" s="21">
        <v>126</v>
      </c>
      <c r="F28" s="30">
        <v>12</v>
      </c>
      <c r="G28" s="21">
        <v>127</v>
      </c>
      <c r="H28" s="30">
        <v>12</v>
      </c>
      <c r="I28" s="21">
        <v>135</v>
      </c>
      <c r="J28" s="30">
        <v>12</v>
      </c>
      <c r="K28" s="21">
        <v>176</v>
      </c>
      <c r="L28" s="30">
        <v>12</v>
      </c>
      <c r="M28" s="21">
        <v>225</v>
      </c>
      <c r="N28" s="30">
        <v>12</v>
      </c>
      <c r="O28" s="22">
        <v>1151</v>
      </c>
      <c r="P28" s="30">
        <v>12</v>
      </c>
      <c r="Q28" s="22">
        <v>1521</v>
      </c>
      <c r="R28" s="30">
        <v>12</v>
      </c>
      <c r="S28" s="22">
        <v>3551</v>
      </c>
      <c r="T28" s="30">
        <v>12</v>
      </c>
      <c r="U28" s="22">
        <v>9101</v>
      </c>
      <c r="V28" s="30">
        <v>12</v>
      </c>
      <c r="W28" s="22">
        <v>14001</v>
      </c>
      <c r="X28" s="30">
        <v>12</v>
      </c>
      <c r="Y28" s="22">
        <v>15251</v>
      </c>
      <c r="Z28" s="30">
        <v>12</v>
      </c>
      <c r="AA28" s="22">
        <v>21301</v>
      </c>
      <c r="AB28" s="30">
        <v>12</v>
      </c>
      <c r="AC28" s="31"/>
      <c r="AD28" s="30"/>
      <c r="AE28" s="31"/>
      <c r="AF28" s="30"/>
      <c r="AG28" s="31"/>
      <c r="AH28" s="30"/>
      <c r="AI28" s="31"/>
      <c r="AJ28" s="30"/>
      <c r="AK28" s="31"/>
      <c r="AL28" s="30"/>
      <c r="AM28" s="31"/>
      <c r="AN28" s="30"/>
      <c r="AO28" s="31"/>
      <c r="AP28" s="30"/>
      <c r="AQ28" s="31"/>
      <c r="AR28" s="30"/>
      <c r="AS28" s="22">
        <v>7101</v>
      </c>
      <c r="AT28" s="30">
        <v>12</v>
      </c>
    </row>
    <row r="29" spans="1:46" ht="15.75">
      <c r="A29" s="21">
        <v>86</v>
      </c>
      <c r="B29" s="30">
        <v>12</v>
      </c>
      <c r="C29" s="21">
        <v>103</v>
      </c>
      <c r="D29" s="30">
        <v>12</v>
      </c>
      <c r="E29" s="21">
        <v>128</v>
      </c>
      <c r="F29" s="30">
        <v>12</v>
      </c>
      <c r="G29" s="21">
        <v>130</v>
      </c>
      <c r="H29" s="30">
        <v>12</v>
      </c>
      <c r="I29" s="21">
        <v>138</v>
      </c>
      <c r="J29" s="30">
        <v>12</v>
      </c>
      <c r="K29" s="21">
        <v>180</v>
      </c>
      <c r="L29" s="30">
        <v>12</v>
      </c>
      <c r="M29" s="21">
        <v>227</v>
      </c>
      <c r="N29" s="30">
        <v>12</v>
      </c>
      <c r="O29" s="22">
        <v>1180</v>
      </c>
      <c r="P29" s="30">
        <v>12</v>
      </c>
      <c r="Q29" s="22">
        <v>1560</v>
      </c>
      <c r="R29" s="30">
        <v>12</v>
      </c>
      <c r="S29" s="22">
        <v>4000</v>
      </c>
      <c r="T29" s="30">
        <v>12</v>
      </c>
      <c r="U29" s="22">
        <v>9200</v>
      </c>
      <c r="V29" s="30">
        <v>12</v>
      </c>
      <c r="W29" s="22">
        <v>14150</v>
      </c>
      <c r="X29" s="30">
        <v>12</v>
      </c>
      <c r="Y29" s="22">
        <v>15500</v>
      </c>
      <c r="Z29" s="30">
        <v>12</v>
      </c>
      <c r="AA29" s="22">
        <v>22000</v>
      </c>
      <c r="AB29" s="30">
        <v>12</v>
      </c>
      <c r="AC29" s="31">
        <v>395</v>
      </c>
      <c r="AD29" s="30">
        <v>15</v>
      </c>
      <c r="AE29" s="31">
        <v>840</v>
      </c>
      <c r="AF29" s="30">
        <v>15</v>
      </c>
      <c r="AG29" s="31">
        <v>130</v>
      </c>
      <c r="AH29" s="30">
        <v>15</v>
      </c>
      <c r="AI29" s="31">
        <v>205</v>
      </c>
      <c r="AJ29" s="30">
        <v>15</v>
      </c>
      <c r="AK29" s="31">
        <v>675</v>
      </c>
      <c r="AL29" s="30">
        <v>15</v>
      </c>
      <c r="AM29" s="31">
        <v>2000</v>
      </c>
      <c r="AN29" s="30">
        <v>15</v>
      </c>
      <c r="AO29" s="31">
        <v>2000</v>
      </c>
      <c r="AP29" s="30">
        <v>15</v>
      </c>
      <c r="AQ29" s="31">
        <v>1900</v>
      </c>
      <c r="AR29" s="30">
        <v>15</v>
      </c>
      <c r="AS29" s="22">
        <v>7200</v>
      </c>
      <c r="AT29" s="30">
        <v>12</v>
      </c>
    </row>
    <row r="30" spans="1:46" ht="15.75">
      <c r="A30" s="21">
        <v>87</v>
      </c>
      <c r="B30" s="30">
        <v>11</v>
      </c>
      <c r="C30" s="21">
        <v>104</v>
      </c>
      <c r="D30" s="30">
        <v>11</v>
      </c>
      <c r="E30" s="21">
        <v>129</v>
      </c>
      <c r="F30" s="30">
        <v>11</v>
      </c>
      <c r="G30" s="21">
        <v>131</v>
      </c>
      <c r="H30" s="30">
        <v>11</v>
      </c>
      <c r="I30" s="21">
        <v>139</v>
      </c>
      <c r="J30" s="30">
        <v>11</v>
      </c>
      <c r="K30" s="21">
        <v>181</v>
      </c>
      <c r="L30" s="30">
        <v>11</v>
      </c>
      <c r="M30" s="21">
        <v>228</v>
      </c>
      <c r="N30" s="30">
        <v>11</v>
      </c>
      <c r="O30" s="22">
        <v>1181</v>
      </c>
      <c r="P30" s="30">
        <v>11</v>
      </c>
      <c r="Q30" s="22">
        <v>1561</v>
      </c>
      <c r="R30" s="30">
        <v>11</v>
      </c>
      <c r="S30" s="22">
        <v>4001</v>
      </c>
      <c r="T30" s="30">
        <v>11</v>
      </c>
      <c r="U30" s="22">
        <v>9201</v>
      </c>
      <c r="V30" s="30">
        <v>11</v>
      </c>
      <c r="W30" s="22">
        <v>14151</v>
      </c>
      <c r="X30" s="30">
        <v>11</v>
      </c>
      <c r="Y30" s="22">
        <v>15501</v>
      </c>
      <c r="Z30" s="30">
        <v>11</v>
      </c>
      <c r="AA30" s="22">
        <v>22001</v>
      </c>
      <c r="AB30" s="30">
        <v>11</v>
      </c>
      <c r="AC30" s="31"/>
      <c r="AD30" s="30"/>
      <c r="AE30" s="31"/>
      <c r="AF30" s="30"/>
      <c r="AG30" s="31"/>
      <c r="AH30" s="30"/>
      <c r="AI30" s="31"/>
      <c r="AJ30" s="30"/>
      <c r="AK30" s="31"/>
      <c r="AL30" s="30"/>
      <c r="AM30" s="31"/>
      <c r="AN30" s="30"/>
      <c r="AO30" s="31"/>
      <c r="AP30" s="30"/>
      <c r="AQ30" s="31"/>
      <c r="AR30" s="30"/>
      <c r="AS30" s="22">
        <v>7201</v>
      </c>
      <c r="AT30" s="30">
        <v>11</v>
      </c>
    </row>
    <row r="31" spans="1:46" ht="15.75">
      <c r="A31" s="21">
        <v>89</v>
      </c>
      <c r="B31" s="30">
        <v>11</v>
      </c>
      <c r="C31" s="21">
        <v>106</v>
      </c>
      <c r="D31" s="30">
        <v>11</v>
      </c>
      <c r="E31" s="21">
        <v>131</v>
      </c>
      <c r="F31" s="30">
        <v>11</v>
      </c>
      <c r="G31" s="21">
        <v>134</v>
      </c>
      <c r="H31" s="30">
        <v>11</v>
      </c>
      <c r="I31" s="21">
        <v>142</v>
      </c>
      <c r="J31" s="30">
        <v>11</v>
      </c>
      <c r="K31" s="21">
        <v>185</v>
      </c>
      <c r="L31" s="30">
        <v>11</v>
      </c>
      <c r="M31" s="21">
        <v>230</v>
      </c>
      <c r="N31" s="30">
        <v>11</v>
      </c>
      <c r="O31" s="22">
        <v>1220</v>
      </c>
      <c r="P31" s="30">
        <v>11</v>
      </c>
      <c r="Q31" s="22">
        <v>2000</v>
      </c>
      <c r="R31" s="30">
        <v>11</v>
      </c>
      <c r="S31" s="22">
        <v>4050</v>
      </c>
      <c r="T31" s="30">
        <v>11</v>
      </c>
      <c r="U31" s="22">
        <v>9300</v>
      </c>
      <c r="V31" s="30">
        <v>11</v>
      </c>
      <c r="W31" s="22">
        <v>14300</v>
      </c>
      <c r="X31" s="30">
        <v>11</v>
      </c>
      <c r="Y31" s="22">
        <v>16150</v>
      </c>
      <c r="Z31" s="30">
        <v>11</v>
      </c>
      <c r="AA31" s="22">
        <v>22300</v>
      </c>
      <c r="AB31" s="30">
        <v>11</v>
      </c>
      <c r="AC31" s="31">
        <v>410</v>
      </c>
      <c r="AD31" s="30">
        <v>16</v>
      </c>
      <c r="AE31" s="31">
        <v>860</v>
      </c>
      <c r="AF31" s="30">
        <v>16</v>
      </c>
      <c r="AG31" s="31"/>
      <c r="AH31" s="30">
        <v>16</v>
      </c>
      <c r="AI31" s="31"/>
      <c r="AJ31" s="30">
        <v>16</v>
      </c>
      <c r="AK31" s="31">
        <v>700</v>
      </c>
      <c r="AL31" s="30">
        <v>16</v>
      </c>
      <c r="AM31" s="31">
        <v>2100</v>
      </c>
      <c r="AN31" s="30">
        <v>16</v>
      </c>
      <c r="AO31" s="31">
        <v>2200</v>
      </c>
      <c r="AP31" s="30">
        <v>16</v>
      </c>
      <c r="AQ31" s="31">
        <v>2000</v>
      </c>
      <c r="AR31" s="30">
        <v>16</v>
      </c>
      <c r="AS31" s="22">
        <v>7300</v>
      </c>
      <c r="AT31" s="30">
        <v>11</v>
      </c>
    </row>
    <row r="32" spans="1:46" ht="15.75">
      <c r="A32" s="21">
        <v>90</v>
      </c>
      <c r="B32" s="30">
        <v>10</v>
      </c>
      <c r="C32" s="21">
        <v>107</v>
      </c>
      <c r="D32" s="30">
        <v>10</v>
      </c>
      <c r="E32" s="21">
        <v>132</v>
      </c>
      <c r="F32" s="30">
        <v>10</v>
      </c>
      <c r="G32" s="21">
        <v>135</v>
      </c>
      <c r="H32" s="30">
        <v>10</v>
      </c>
      <c r="I32" s="21">
        <v>143</v>
      </c>
      <c r="J32" s="30">
        <v>10</v>
      </c>
      <c r="K32" s="21">
        <v>186</v>
      </c>
      <c r="L32" s="30">
        <v>10</v>
      </c>
      <c r="M32" s="21">
        <v>231</v>
      </c>
      <c r="N32" s="30">
        <v>10</v>
      </c>
      <c r="O32" s="22">
        <v>1221</v>
      </c>
      <c r="P32" s="30">
        <v>10</v>
      </c>
      <c r="Q32" s="22">
        <v>2001</v>
      </c>
      <c r="R32" s="30">
        <v>10</v>
      </c>
      <c r="S32" s="22">
        <v>4051</v>
      </c>
      <c r="T32" s="30">
        <v>10</v>
      </c>
      <c r="U32" s="22">
        <v>9301</v>
      </c>
      <c r="V32" s="30">
        <v>10</v>
      </c>
      <c r="W32" s="22">
        <v>14301</v>
      </c>
      <c r="X32" s="30">
        <v>10</v>
      </c>
      <c r="Y32" s="22">
        <v>16151</v>
      </c>
      <c r="Z32" s="30">
        <v>10</v>
      </c>
      <c r="AA32" s="22">
        <v>22301</v>
      </c>
      <c r="AB32" s="30">
        <v>10</v>
      </c>
      <c r="AC32" s="31"/>
      <c r="AD32" s="30"/>
      <c r="AE32" s="31"/>
      <c r="AF32" s="30"/>
      <c r="AG32" s="31"/>
      <c r="AH32" s="30"/>
      <c r="AI32" s="31"/>
      <c r="AJ32" s="30"/>
      <c r="AK32" s="31"/>
      <c r="AL32" s="30"/>
      <c r="AM32" s="31"/>
      <c r="AN32" s="30"/>
      <c r="AO32" s="31"/>
      <c r="AP32" s="30"/>
      <c r="AQ32" s="31"/>
      <c r="AR32" s="30"/>
      <c r="AS32" s="22">
        <v>7301</v>
      </c>
      <c r="AT32" s="30">
        <v>10</v>
      </c>
    </row>
    <row r="33" spans="1:46" ht="15.75">
      <c r="A33" s="21">
        <v>92</v>
      </c>
      <c r="B33" s="30">
        <v>10</v>
      </c>
      <c r="C33" s="21">
        <v>110</v>
      </c>
      <c r="D33" s="30">
        <v>10</v>
      </c>
      <c r="E33" s="21">
        <v>134</v>
      </c>
      <c r="F33" s="30">
        <v>10</v>
      </c>
      <c r="G33" s="21">
        <v>138</v>
      </c>
      <c r="H33" s="30">
        <v>10</v>
      </c>
      <c r="I33" s="21">
        <v>146</v>
      </c>
      <c r="J33" s="30">
        <v>10</v>
      </c>
      <c r="K33" s="21">
        <v>190</v>
      </c>
      <c r="L33" s="30">
        <v>10</v>
      </c>
      <c r="M33" s="21">
        <v>233</v>
      </c>
      <c r="N33" s="30">
        <v>10</v>
      </c>
      <c r="O33" s="22">
        <v>1260</v>
      </c>
      <c r="P33" s="30">
        <v>10</v>
      </c>
      <c r="Q33" s="22">
        <v>2040</v>
      </c>
      <c r="R33" s="30">
        <v>10</v>
      </c>
      <c r="S33" s="22">
        <v>4100</v>
      </c>
      <c r="T33" s="30">
        <v>10</v>
      </c>
      <c r="U33" s="22">
        <v>9400</v>
      </c>
      <c r="V33" s="30">
        <v>10</v>
      </c>
      <c r="W33" s="22">
        <v>14450</v>
      </c>
      <c r="X33" s="30">
        <v>10</v>
      </c>
      <c r="Y33" s="22">
        <v>16400</v>
      </c>
      <c r="Z33" s="30">
        <v>10</v>
      </c>
      <c r="AA33" s="22">
        <v>23000</v>
      </c>
      <c r="AB33" s="30">
        <v>10</v>
      </c>
      <c r="AC33" s="31">
        <v>425</v>
      </c>
      <c r="AD33" s="30">
        <v>17</v>
      </c>
      <c r="AE33" s="31">
        <v>880</v>
      </c>
      <c r="AF33" s="30">
        <v>17</v>
      </c>
      <c r="AG33" s="31">
        <v>134</v>
      </c>
      <c r="AH33" s="30">
        <v>17</v>
      </c>
      <c r="AI33" s="31">
        <v>220</v>
      </c>
      <c r="AJ33" s="30">
        <v>17</v>
      </c>
      <c r="AK33" s="31">
        <v>725</v>
      </c>
      <c r="AL33" s="30">
        <v>17</v>
      </c>
      <c r="AM33" s="31">
        <v>2200</v>
      </c>
      <c r="AN33" s="30">
        <v>17</v>
      </c>
      <c r="AO33" s="31">
        <v>2400</v>
      </c>
      <c r="AP33" s="30">
        <v>17</v>
      </c>
      <c r="AQ33" s="31">
        <v>2100</v>
      </c>
      <c r="AR33" s="30">
        <v>17</v>
      </c>
      <c r="AS33" s="22">
        <v>7400</v>
      </c>
      <c r="AT33" s="30">
        <v>10</v>
      </c>
    </row>
    <row r="34" spans="1:46" ht="15.75">
      <c r="A34" s="21">
        <v>93</v>
      </c>
      <c r="B34" s="30">
        <v>9</v>
      </c>
      <c r="C34" s="21">
        <v>111</v>
      </c>
      <c r="D34" s="30">
        <v>9</v>
      </c>
      <c r="E34" s="21">
        <v>135</v>
      </c>
      <c r="F34" s="30">
        <v>9</v>
      </c>
      <c r="G34" s="21">
        <v>139</v>
      </c>
      <c r="H34" s="30">
        <v>9</v>
      </c>
      <c r="I34" s="21">
        <v>147</v>
      </c>
      <c r="J34" s="30">
        <v>9</v>
      </c>
      <c r="K34" s="21">
        <v>191</v>
      </c>
      <c r="L34" s="30">
        <v>9</v>
      </c>
      <c r="M34" s="21">
        <v>234</v>
      </c>
      <c r="N34" s="30">
        <v>9</v>
      </c>
      <c r="O34" s="22">
        <v>1261</v>
      </c>
      <c r="P34" s="30">
        <v>9</v>
      </c>
      <c r="Q34" s="22">
        <v>2041</v>
      </c>
      <c r="R34" s="30">
        <v>9</v>
      </c>
      <c r="S34" s="22">
        <v>4101</v>
      </c>
      <c r="T34" s="30">
        <v>9</v>
      </c>
      <c r="U34" s="22">
        <v>9401</v>
      </c>
      <c r="V34" s="30">
        <v>9</v>
      </c>
      <c r="W34" s="22">
        <v>14451</v>
      </c>
      <c r="X34" s="30">
        <v>9</v>
      </c>
      <c r="Y34" s="22">
        <v>16401</v>
      </c>
      <c r="Z34" s="30">
        <v>9</v>
      </c>
      <c r="AA34" s="22">
        <v>23001</v>
      </c>
      <c r="AB34" s="30">
        <v>9</v>
      </c>
      <c r="AC34" s="31"/>
      <c r="AD34" s="30"/>
      <c r="AE34" s="31"/>
      <c r="AF34" s="30"/>
      <c r="AG34" s="31"/>
      <c r="AH34" s="30"/>
      <c r="AI34" s="31"/>
      <c r="AJ34" s="30"/>
      <c r="AK34" s="31"/>
      <c r="AL34" s="30"/>
      <c r="AM34" s="31"/>
      <c r="AN34" s="30"/>
      <c r="AO34" s="31"/>
      <c r="AP34" s="30"/>
      <c r="AQ34" s="31"/>
      <c r="AR34" s="30"/>
      <c r="AS34" s="22">
        <v>7401</v>
      </c>
      <c r="AT34" s="30">
        <v>9</v>
      </c>
    </row>
    <row r="35" spans="1:46" ht="15.75">
      <c r="A35" s="21">
        <v>95</v>
      </c>
      <c r="B35" s="30">
        <v>9</v>
      </c>
      <c r="C35" s="21">
        <v>114</v>
      </c>
      <c r="D35" s="30">
        <v>9</v>
      </c>
      <c r="E35" s="21">
        <v>138</v>
      </c>
      <c r="F35" s="30">
        <v>9</v>
      </c>
      <c r="G35" s="21">
        <v>142</v>
      </c>
      <c r="H35" s="30">
        <v>9</v>
      </c>
      <c r="I35" s="21">
        <v>150</v>
      </c>
      <c r="J35" s="30">
        <v>9</v>
      </c>
      <c r="K35" s="21">
        <v>195</v>
      </c>
      <c r="L35" s="30">
        <v>9</v>
      </c>
      <c r="M35" s="21">
        <v>236</v>
      </c>
      <c r="N35" s="30">
        <v>9</v>
      </c>
      <c r="O35" s="22">
        <v>1300</v>
      </c>
      <c r="P35" s="30">
        <v>9</v>
      </c>
      <c r="Q35" s="22">
        <v>2080</v>
      </c>
      <c r="R35" s="30">
        <v>9</v>
      </c>
      <c r="S35" s="22">
        <v>4150</v>
      </c>
      <c r="T35" s="30">
        <v>9</v>
      </c>
      <c r="U35" s="22">
        <v>9500</v>
      </c>
      <c r="V35" s="30">
        <v>9</v>
      </c>
      <c r="W35" s="22">
        <v>15000</v>
      </c>
      <c r="X35" s="30">
        <v>9</v>
      </c>
      <c r="Y35" s="22">
        <v>17050</v>
      </c>
      <c r="Z35" s="30">
        <v>9</v>
      </c>
      <c r="AA35" s="22">
        <v>23300</v>
      </c>
      <c r="AB35" s="30">
        <v>9</v>
      </c>
      <c r="AC35" s="31">
        <v>440</v>
      </c>
      <c r="AD35" s="30">
        <v>18</v>
      </c>
      <c r="AE35" s="31">
        <v>900</v>
      </c>
      <c r="AF35" s="30">
        <v>18</v>
      </c>
      <c r="AG35" s="31">
        <v>138</v>
      </c>
      <c r="AH35" s="30">
        <v>18</v>
      </c>
      <c r="AI35" s="31">
        <v>230</v>
      </c>
      <c r="AJ35" s="30">
        <v>18</v>
      </c>
      <c r="AK35" s="31">
        <v>750</v>
      </c>
      <c r="AL35" s="30">
        <v>18</v>
      </c>
      <c r="AM35" s="31">
        <v>2300</v>
      </c>
      <c r="AN35" s="30">
        <v>18</v>
      </c>
      <c r="AO35" s="31">
        <v>2600</v>
      </c>
      <c r="AP35" s="30">
        <v>18</v>
      </c>
      <c r="AQ35" s="31">
        <v>2300</v>
      </c>
      <c r="AR35" s="30">
        <v>18</v>
      </c>
      <c r="AS35" s="22">
        <v>7500</v>
      </c>
      <c r="AT35" s="30">
        <v>9</v>
      </c>
    </row>
    <row r="36" spans="1:46" ht="15.75">
      <c r="A36" s="21">
        <v>96</v>
      </c>
      <c r="B36" s="30">
        <v>8</v>
      </c>
      <c r="C36" s="21">
        <v>115</v>
      </c>
      <c r="D36" s="30">
        <v>8</v>
      </c>
      <c r="E36" s="21">
        <v>139</v>
      </c>
      <c r="F36" s="30">
        <v>8</v>
      </c>
      <c r="G36" s="21">
        <v>143</v>
      </c>
      <c r="H36" s="30">
        <v>8</v>
      </c>
      <c r="I36" s="21">
        <v>151</v>
      </c>
      <c r="J36" s="30">
        <v>8</v>
      </c>
      <c r="K36" s="21">
        <v>196</v>
      </c>
      <c r="L36" s="30">
        <v>8</v>
      </c>
      <c r="M36" s="21">
        <v>237</v>
      </c>
      <c r="N36" s="30">
        <v>8</v>
      </c>
      <c r="O36" s="22">
        <v>1301</v>
      </c>
      <c r="P36" s="30">
        <v>8</v>
      </c>
      <c r="Q36" s="22">
        <v>2081</v>
      </c>
      <c r="R36" s="30">
        <v>8</v>
      </c>
      <c r="S36" s="22">
        <v>4151</v>
      </c>
      <c r="T36" s="30">
        <v>8</v>
      </c>
      <c r="U36" s="22">
        <v>9501</v>
      </c>
      <c r="V36" s="30">
        <v>8</v>
      </c>
      <c r="W36" s="22">
        <v>15001</v>
      </c>
      <c r="X36" s="30">
        <v>8</v>
      </c>
      <c r="Y36" s="22">
        <v>17051</v>
      </c>
      <c r="Z36" s="30">
        <v>8</v>
      </c>
      <c r="AA36" s="22">
        <v>23301</v>
      </c>
      <c r="AB36" s="30">
        <v>8</v>
      </c>
      <c r="AC36" s="31"/>
      <c r="AD36" s="30"/>
      <c r="AE36" s="31"/>
      <c r="AF36" s="30"/>
      <c r="AG36" s="31"/>
      <c r="AH36" s="30"/>
      <c r="AI36" s="31"/>
      <c r="AJ36" s="30"/>
      <c r="AK36" s="31"/>
      <c r="AL36" s="30"/>
      <c r="AM36" s="31"/>
      <c r="AN36" s="30"/>
      <c r="AO36" s="31"/>
      <c r="AP36" s="30"/>
      <c r="AQ36" s="31"/>
      <c r="AR36" s="30"/>
      <c r="AS36" s="22">
        <v>7501</v>
      </c>
      <c r="AT36" s="30">
        <v>8</v>
      </c>
    </row>
    <row r="37" spans="1:46" ht="15.75">
      <c r="A37" s="21">
        <v>98</v>
      </c>
      <c r="B37" s="30">
        <v>8</v>
      </c>
      <c r="C37" s="21">
        <v>118</v>
      </c>
      <c r="D37" s="30">
        <v>8</v>
      </c>
      <c r="E37" s="21">
        <v>142</v>
      </c>
      <c r="F37" s="30">
        <v>8</v>
      </c>
      <c r="G37" s="21">
        <v>146</v>
      </c>
      <c r="H37" s="30">
        <v>8</v>
      </c>
      <c r="I37" s="21">
        <v>155</v>
      </c>
      <c r="J37" s="30">
        <v>8</v>
      </c>
      <c r="K37" s="21">
        <v>200</v>
      </c>
      <c r="L37" s="30">
        <v>8</v>
      </c>
      <c r="M37" s="21">
        <v>239</v>
      </c>
      <c r="N37" s="30">
        <v>8</v>
      </c>
      <c r="O37" s="22">
        <v>1340</v>
      </c>
      <c r="P37" s="30">
        <v>8</v>
      </c>
      <c r="Q37" s="22">
        <v>2120</v>
      </c>
      <c r="R37" s="30">
        <v>8</v>
      </c>
      <c r="S37" s="22">
        <v>4200</v>
      </c>
      <c r="T37" s="30">
        <v>8</v>
      </c>
      <c r="U37" s="22">
        <v>10000</v>
      </c>
      <c r="V37" s="30">
        <v>8</v>
      </c>
      <c r="W37" s="22">
        <v>15150</v>
      </c>
      <c r="X37" s="30">
        <v>8</v>
      </c>
      <c r="Y37" s="22">
        <v>17300</v>
      </c>
      <c r="Z37" s="30">
        <v>8</v>
      </c>
      <c r="AA37" s="22">
        <v>24000</v>
      </c>
      <c r="AB37" s="30">
        <v>8</v>
      </c>
      <c r="AC37" s="31">
        <v>455</v>
      </c>
      <c r="AD37" s="30">
        <v>19</v>
      </c>
      <c r="AE37" s="31">
        <v>925</v>
      </c>
      <c r="AF37" s="30">
        <v>19</v>
      </c>
      <c r="AG37" s="31">
        <v>142</v>
      </c>
      <c r="AH37" s="30">
        <v>19</v>
      </c>
      <c r="AI37" s="31">
        <v>240</v>
      </c>
      <c r="AJ37" s="30">
        <v>19</v>
      </c>
      <c r="AK37" s="31">
        <v>775</v>
      </c>
      <c r="AL37" s="30">
        <v>19</v>
      </c>
      <c r="AM37" s="31">
        <v>2400</v>
      </c>
      <c r="AN37" s="30">
        <v>19</v>
      </c>
      <c r="AO37" s="31">
        <v>2800</v>
      </c>
      <c r="AP37" s="30">
        <v>19</v>
      </c>
      <c r="AQ37" s="31">
        <v>2500</v>
      </c>
      <c r="AR37" s="30">
        <v>19</v>
      </c>
      <c r="AS37" s="22">
        <v>8000</v>
      </c>
      <c r="AT37" s="30">
        <v>8</v>
      </c>
    </row>
    <row r="38" spans="1:46" ht="15.75">
      <c r="A38" s="21">
        <v>99</v>
      </c>
      <c r="B38" s="30">
        <v>7</v>
      </c>
      <c r="C38" s="21">
        <v>119</v>
      </c>
      <c r="D38" s="30">
        <v>7</v>
      </c>
      <c r="E38" s="21">
        <v>143</v>
      </c>
      <c r="F38" s="30">
        <v>7</v>
      </c>
      <c r="G38" s="21">
        <v>147</v>
      </c>
      <c r="H38" s="30">
        <v>7</v>
      </c>
      <c r="I38" s="21">
        <v>156</v>
      </c>
      <c r="J38" s="30">
        <v>7</v>
      </c>
      <c r="K38" s="21">
        <v>201</v>
      </c>
      <c r="L38" s="30">
        <v>7</v>
      </c>
      <c r="M38" s="21">
        <v>240</v>
      </c>
      <c r="N38" s="30">
        <v>7</v>
      </c>
      <c r="O38" s="22">
        <v>1341</v>
      </c>
      <c r="P38" s="30">
        <v>7</v>
      </c>
      <c r="Q38" s="22">
        <v>2121</v>
      </c>
      <c r="R38" s="30">
        <v>7</v>
      </c>
      <c r="S38" s="22">
        <v>4201</v>
      </c>
      <c r="T38" s="30">
        <v>7</v>
      </c>
      <c r="U38" s="22">
        <v>10001</v>
      </c>
      <c r="V38" s="30">
        <v>7</v>
      </c>
      <c r="W38" s="22">
        <v>15151</v>
      </c>
      <c r="X38" s="30">
        <v>7</v>
      </c>
      <c r="Y38" s="22">
        <v>17301</v>
      </c>
      <c r="Z38" s="30">
        <v>7</v>
      </c>
      <c r="AA38" s="22">
        <v>24001</v>
      </c>
      <c r="AB38" s="30">
        <v>7</v>
      </c>
      <c r="AC38" s="31"/>
      <c r="AD38" s="30"/>
      <c r="AE38" s="31"/>
      <c r="AF38" s="30"/>
      <c r="AG38" s="31"/>
      <c r="AH38" s="30"/>
      <c r="AI38" s="31"/>
      <c r="AJ38" s="30"/>
      <c r="AK38" s="31"/>
      <c r="AL38" s="30"/>
      <c r="AM38" s="31"/>
      <c r="AN38" s="30"/>
      <c r="AO38" s="31"/>
      <c r="AP38" s="30"/>
      <c r="AQ38" s="31"/>
      <c r="AR38" s="30"/>
      <c r="AS38" s="22">
        <v>8001</v>
      </c>
      <c r="AT38" s="30">
        <v>7</v>
      </c>
    </row>
    <row r="39" spans="1:46" ht="15.75">
      <c r="A39" s="21">
        <v>102</v>
      </c>
      <c r="B39" s="30">
        <v>7</v>
      </c>
      <c r="C39" s="21">
        <v>122</v>
      </c>
      <c r="D39" s="30">
        <v>7</v>
      </c>
      <c r="E39" s="21">
        <v>146</v>
      </c>
      <c r="F39" s="30">
        <v>7</v>
      </c>
      <c r="G39" s="21">
        <v>150</v>
      </c>
      <c r="H39" s="30">
        <v>7</v>
      </c>
      <c r="I39" s="21">
        <v>160</v>
      </c>
      <c r="J39" s="30">
        <v>7</v>
      </c>
      <c r="K39" s="21">
        <v>205</v>
      </c>
      <c r="L39" s="30">
        <v>7</v>
      </c>
      <c r="M39" s="21">
        <v>242</v>
      </c>
      <c r="N39" s="30">
        <v>7</v>
      </c>
      <c r="O39" s="22">
        <v>1380</v>
      </c>
      <c r="P39" s="30">
        <v>7</v>
      </c>
      <c r="Q39" s="22">
        <v>2160</v>
      </c>
      <c r="R39" s="30">
        <v>7</v>
      </c>
      <c r="S39" s="22">
        <v>4250</v>
      </c>
      <c r="T39" s="30">
        <v>7</v>
      </c>
      <c r="U39" s="22">
        <v>10100</v>
      </c>
      <c r="V39" s="30">
        <v>7</v>
      </c>
      <c r="W39" s="22">
        <v>15300</v>
      </c>
      <c r="X39" s="30">
        <v>7</v>
      </c>
      <c r="Y39" s="22">
        <v>18000</v>
      </c>
      <c r="Z39" s="30">
        <v>7</v>
      </c>
      <c r="AA39" s="22">
        <v>24300</v>
      </c>
      <c r="AB39" s="30">
        <v>7</v>
      </c>
      <c r="AC39" s="31">
        <v>470</v>
      </c>
      <c r="AD39" s="30">
        <v>20</v>
      </c>
      <c r="AE39" s="31">
        <v>950</v>
      </c>
      <c r="AF39" s="30">
        <v>20</v>
      </c>
      <c r="AG39" s="31">
        <v>146</v>
      </c>
      <c r="AH39" s="30">
        <v>20</v>
      </c>
      <c r="AI39" s="31">
        <v>250</v>
      </c>
      <c r="AJ39" s="30">
        <v>20</v>
      </c>
      <c r="AK39" s="31">
        <v>820</v>
      </c>
      <c r="AL39" s="30">
        <v>20</v>
      </c>
      <c r="AM39" s="31">
        <v>2500</v>
      </c>
      <c r="AN39" s="30">
        <v>20</v>
      </c>
      <c r="AO39" s="31">
        <v>3000</v>
      </c>
      <c r="AP39" s="30">
        <v>20</v>
      </c>
      <c r="AQ39" s="31">
        <v>2700</v>
      </c>
      <c r="AR39" s="30">
        <v>20</v>
      </c>
      <c r="AS39" s="22">
        <v>8100</v>
      </c>
      <c r="AT39" s="30">
        <v>7</v>
      </c>
    </row>
    <row r="40" spans="1:46" ht="15.75">
      <c r="A40" s="21">
        <v>103</v>
      </c>
      <c r="B40" s="30">
        <v>6</v>
      </c>
      <c r="C40" s="21">
        <v>123</v>
      </c>
      <c r="D40" s="30">
        <v>6</v>
      </c>
      <c r="E40" s="21">
        <v>147</v>
      </c>
      <c r="F40" s="30">
        <v>6</v>
      </c>
      <c r="G40" s="21">
        <v>151</v>
      </c>
      <c r="H40" s="30">
        <v>6</v>
      </c>
      <c r="I40" s="21">
        <v>161</v>
      </c>
      <c r="J40" s="30">
        <v>6</v>
      </c>
      <c r="K40" s="21">
        <v>206</v>
      </c>
      <c r="L40" s="30">
        <v>6</v>
      </c>
      <c r="M40" s="21">
        <v>243</v>
      </c>
      <c r="N40" s="30">
        <v>6</v>
      </c>
      <c r="O40" s="22">
        <v>1381</v>
      </c>
      <c r="P40" s="30">
        <v>6</v>
      </c>
      <c r="Q40" s="22">
        <v>2161</v>
      </c>
      <c r="R40" s="30">
        <v>6</v>
      </c>
      <c r="S40" s="22">
        <v>4251</v>
      </c>
      <c r="T40" s="30">
        <v>6</v>
      </c>
      <c r="U40" s="22">
        <v>10101</v>
      </c>
      <c r="V40" s="30">
        <v>6</v>
      </c>
      <c r="W40" s="22">
        <v>15301</v>
      </c>
      <c r="X40" s="30">
        <v>6</v>
      </c>
      <c r="Y40" s="22">
        <v>18001</v>
      </c>
      <c r="Z40" s="30">
        <v>6</v>
      </c>
      <c r="AA40" s="22">
        <v>24301</v>
      </c>
      <c r="AB40" s="30">
        <v>6</v>
      </c>
      <c r="AC40" s="31"/>
      <c r="AD40" s="30"/>
      <c r="AE40" s="31"/>
      <c r="AF40" s="30"/>
      <c r="AG40" s="31"/>
      <c r="AH40" s="30"/>
      <c r="AI40" s="31"/>
      <c r="AJ40" s="30"/>
      <c r="AK40" s="31"/>
      <c r="AL40" s="30"/>
      <c r="AM40" s="31"/>
      <c r="AN40" s="30"/>
      <c r="AO40" s="31"/>
      <c r="AP40" s="30"/>
      <c r="AQ40" s="31"/>
      <c r="AR40" s="30"/>
      <c r="AS40" s="22">
        <v>8101</v>
      </c>
      <c r="AT40" s="30">
        <v>6</v>
      </c>
    </row>
    <row r="41" spans="1:46" ht="15.75">
      <c r="A41" s="21">
        <v>106</v>
      </c>
      <c r="B41" s="30">
        <v>6</v>
      </c>
      <c r="C41" s="21">
        <v>126</v>
      </c>
      <c r="D41" s="30">
        <v>6</v>
      </c>
      <c r="E41" s="21">
        <v>150</v>
      </c>
      <c r="F41" s="30">
        <v>6</v>
      </c>
      <c r="G41" s="21">
        <v>155</v>
      </c>
      <c r="H41" s="30">
        <v>6</v>
      </c>
      <c r="I41" s="21">
        <v>165</v>
      </c>
      <c r="J41" s="30">
        <v>6</v>
      </c>
      <c r="K41" s="21">
        <v>210</v>
      </c>
      <c r="L41" s="30">
        <v>6</v>
      </c>
      <c r="M41" s="21">
        <v>246</v>
      </c>
      <c r="N41" s="30">
        <v>6</v>
      </c>
      <c r="O41" s="22">
        <v>1420</v>
      </c>
      <c r="P41" s="30">
        <v>6</v>
      </c>
      <c r="Q41" s="22">
        <v>2200</v>
      </c>
      <c r="R41" s="30">
        <v>6</v>
      </c>
      <c r="S41" s="22">
        <v>4300</v>
      </c>
      <c r="T41" s="30">
        <v>6</v>
      </c>
      <c r="U41" s="22">
        <v>10200</v>
      </c>
      <c r="V41" s="30">
        <v>6</v>
      </c>
      <c r="W41" s="22">
        <v>15450</v>
      </c>
      <c r="X41" s="30">
        <v>6</v>
      </c>
      <c r="Y41" s="22">
        <v>18300</v>
      </c>
      <c r="Z41" s="30">
        <v>6</v>
      </c>
      <c r="AA41" s="22">
        <v>25000</v>
      </c>
      <c r="AB41" s="30">
        <v>6</v>
      </c>
      <c r="AC41" s="31">
        <v>480</v>
      </c>
      <c r="AD41" s="30">
        <v>21</v>
      </c>
      <c r="AE41" s="31">
        <v>975</v>
      </c>
      <c r="AF41" s="30">
        <v>21</v>
      </c>
      <c r="AG41" s="31">
        <v>150</v>
      </c>
      <c r="AH41" s="30">
        <v>21</v>
      </c>
      <c r="AI41" s="31">
        <v>260</v>
      </c>
      <c r="AJ41" s="30">
        <v>21</v>
      </c>
      <c r="AK41" s="31">
        <v>900</v>
      </c>
      <c r="AL41" s="30">
        <v>21</v>
      </c>
      <c r="AM41" s="31">
        <v>2600</v>
      </c>
      <c r="AN41" s="30">
        <v>21</v>
      </c>
      <c r="AO41" s="31">
        <v>3200</v>
      </c>
      <c r="AP41" s="30">
        <v>21</v>
      </c>
      <c r="AQ41" s="31">
        <v>2900</v>
      </c>
      <c r="AR41" s="30">
        <v>21</v>
      </c>
      <c r="AS41" s="22">
        <v>8200</v>
      </c>
      <c r="AT41" s="30">
        <v>6</v>
      </c>
    </row>
    <row r="42" spans="1:46" ht="15.75">
      <c r="A42" s="21">
        <v>105</v>
      </c>
      <c r="B42" s="30">
        <v>5</v>
      </c>
      <c r="C42" s="21">
        <v>127</v>
      </c>
      <c r="D42" s="30">
        <v>5</v>
      </c>
      <c r="E42" s="21">
        <v>151</v>
      </c>
      <c r="F42" s="30">
        <v>5</v>
      </c>
      <c r="G42" s="21">
        <v>156</v>
      </c>
      <c r="H42" s="30">
        <v>5</v>
      </c>
      <c r="I42" s="21">
        <v>166</v>
      </c>
      <c r="J42" s="30">
        <v>5</v>
      </c>
      <c r="K42" s="21">
        <v>211</v>
      </c>
      <c r="L42" s="30">
        <v>5</v>
      </c>
      <c r="M42" s="21">
        <v>247</v>
      </c>
      <c r="N42" s="30">
        <v>5</v>
      </c>
      <c r="O42" s="22">
        <v>1421</v>
      </c>
      <c r="P42" s="30">
        <v>5</v>
      </c>
      <c r="Q42" s="22">
        <v>2201</v>
      </c>
      <c r="R42" s="30">
        <v>5</v>
      </c>
      <c r="S42" s="22">
        <v>4301</v>
      </c>
      <c r="T42" s="30">
        <v>5</v>
      </c>
      <c r="U42" s="22">
        <v>10201</v>
      </c>
      <c r="V42" s="30">
        <v>5</v>
      </c>
      <c r="W42" s="22">
        <v>15451</v>
      </c>
      <c r="X42" s="30">
        <v>5</v>
      </c>
      <c r="Y42" s="22">
        <v>18301</v>
      </c>
      <c r="Z42" s="30">
        <v>5</v>
      </c>
      <c r="AA42" s="22">
        <v>25001</v>
      </c>
      <c r="AB42" s="30">
        <v>5</v>
      </c>
      <c r="AC42" s="31"/>
      <c r="AD42" s="30"/>
      <c r="AE42" s="31"/>
      <c r="AF42" s="30"/>
      <c r="AG42" s="31"/>
      <c r="AH42" s="30"/>
      <c r="AI42" s="31"/>
      <c r="AJ42" s="30"/>
      <c r="AK42" s="31"/>
      <c r="AL42" s="30"/>
      <c r="AM42" s="31"/>
      <c r="AN42" s="30"/>
      <c r="AO42" s="31"/>
      <c r="AP42" s="30"/>
      <c r="AQ42" s="31"/>
      <c r="AR42" s="30"/>
      <c r="AS42" s="22">
        <v>8201</v>
      </c>
      <c r="AT42" s="30">
        <v>5</v>
      </c>
    </row>
    <row r="43" spans="1:46" ht="15.75">
      <c r="A43" s="21">
        <v>110</v>
      </c>
      <c r="B43" s="30">
        <v>5</v>
      </c>
      <c r="C43" s="21">
        <v>130</v>
      </c>
      <c r="D43" s="30">
        <v>5</v>
      </c>
      <c r="E43" s="21">
        <v>155</v>
      </c>
      <c r="F43" s="30">
        <v>5</v>
      </c>
      <c r="G43" s="21">
        <v>160</v>
      </c>
      <c r="H43" s="30">
        <v>5</v>
      </c>
      <c r="I43" s="21">
        <v>170</v>
      </c>
      <c r="J43" s="30">
        <v>5</v>
      </c>
      <c r="K43" s="21">
        <v>215</v>
      </c>
      <c r="L43" s="30">
        <v>5</v>
      </c>
      <c r="M43" s="21">
        <v>250</v>
      </c>
      <c r="N43" s="30">
        <v>5</v>
      </c>
      <c r="O43" s="22">
        <v>1460</v>
      </c>
      <c r="P43" s="30">
        <v>5</v>
      </c>
      <c r="Q43" s="22">
        <v>2250</v>
      </c>
      <c r="R43" s="30">
        <v>5</v>
      </c>
      <c r="S43" s="22">
        <v>4350</v>
      </c>
      <c r="T43" s="30">
        <v>5</v>
      </c>
      <c r="U43" s="22">
        <v>10300</v>
      </c>
      <c r="V43" s="30">
        <v>5</v>
      </c>
      <c r="W43" s="22">
        <v>16000</v>
      </c>
      <c r="X43" s="30">
        <v>5</v>
      </c>
      <c r="Y43" s="22">
        <v>19000</v>
      </c>
      <c r="Z43" s="30">
        <v>5</v>
      </c>
      <c r="AA43" s="22">
        <v>25300</v>
      </c>
      <c r="AB43" s="30">
        <v>5</v>
      </c>
      <c r="AC43" s="31">
        <v>490</v>
      </c>
      <c r="AD43" s="30">
        <v>22</v>
      </c>
      <c r="AE43" s="31">
        <v>1000</v>
      </c>
      <c r="AF43" s="30">
        <v>22</v>
      </c>
      <c r="AG43" s="31">
        <v>154</v>
      </c>
      <c r="AH43" s="30">
        <v>22</v>
      </c>
      <c r="AI43" s="31">
        <v>270</v>
      </c>
      <c r="AJ43" s="30">
        <v>22</v>
      </c>
      <c r="AK43" s="31">
        <v>1000</v>
      </c>
      <c r="AL43" s="30">
        <v>22</v>
      </c>
      <c r="AM43" s="31">
        <v>2800</v>
      </c>
      <c r="AN43" s="30">
        <v>22</v>
      </c>
      <c r="AO43" s="31">
        <v>3400</v>
      </c>
      <c r="AP43" s="30">
        <v>22</v>
      </c>
      <c r="AQ43" s="31">
        <v>3100</v>
      </c>
      <c r="AR43" s="30">
        <v>22</v>
      </c>
      <c r="AS43" s="22">
        <v>8300</v>
      </c>
      <c r="AT43" s="30">
        <v>5</v>
      </c>
    </row>
    <row r="44" spans="1:46" ht="15.75">
      <c r="A44" s="21">
        <v>111</v>
      </c>
      <c r="B44" s="30">
        <v>4</v>
      </c>
      <c r="C44" s="21">
        <v>131</v>
      </c>
      <c r="D44" s="30">
        <v>4</v>
      </c>
      <c r="E44" s="21">
        <v>156</v>
      </c>
      <c r="F44" s="30">
        <v>4</v>
      </c>
      <c r="G44" s="21">
        <v>161</v>
      </c>
      <c r="H44" s="30">
        <v>4</v>
      </c>
      <c r="I44" s="21">
        <v>171</v>
      </c>
      <c r="J44" s="30">
        <v>4</v>
      </c>
      <c r="K44" s="21">
        <v>216</v>
      </c>
      <c r="L44" s="30">
        <v>4</v>
      </c>
      <c r="M44" s="21">
        <v>251</v>
      </c>
      <c r="N44" s="30">
        <v>4</v>
      </c>
      <c r="O44" s="22">
        <v>1461</v>
      </c>
      <c r="P44" s="30">
        <v>4</v>
      </c>
      <c r="Q44" s="22">
        <v>2251</v>
      </c>
      <c r="R44" s="30">
        <v>4</v>
      </c>
      <c r="S44" s="22">
        <v>4351</v>
      </c>
      <c r="T44" s="30">
        <v>4</v>
      </c>
      <c r="U44" s="22">
        <v>10301</v>
      </c>
      <c r="V44" s="30">
        <v>4</v>
      </c>
      <c r="W44" s="22">
        <v>16001</v>
      </c>
      <c r="X44" s="30">
        <v>4</v>
      </c>
      <c r="Y44" s="22">
        <v>19001</v>
      </c>
      <c r="Z44" s="30">
        <v>4</v>
      </c>
      <c r="AA44" s="22">
        <v>25301</v>
      </c>
      <c r="AB44" s="30">
        <v>4</v>
      </c>
      <c r="AC44" s="31"/>
      <c r="AD44" s="30"/>
      <c r="AE44" s="31"/>
      <c r="AF44" s="30"/>
      <c r="AG44" s="31"/>
      <c r="AH44" s="30"/>
      <c r="AI44" s="31"/>
      <c r="AJ44" s="30"/>
      <c r="AK44" s="31"/>
      <c r="AL44" s="30"/>
      <c r="AM44" s="31"/>
      <c r="AN44" s="30"/>
      <c r="AO44" s="31"/>
      <c r="AP44" s="30"/>
      <c r="AQ44" s="31"/>
      <c r="AR44" s="30"/>
      <c r="AS44" s="22">
        <v>8301</v>
      </c>
      <c r="AT44" s="30">
        <v>4</v>
      </c>
    </row>
    <row r="45" spans="1:46" ht="15.75">
      <c r="A45" s="21">
        <v>115</v>
      </c>
      <c r="B45" s="30">
        <v>4</v>
      </c>
      <c r="C45" s="21">
        <v>134</v>
      </c>
      <c r="D45" s="30">
        <v>4</v>
      </c>
      <c r="E45" s="21">
        <v>160</v>
      </c>
      <c r="F45" s="30">
        <v>4</v>
      </c>
      <c r="G45" s="21">
        <v>165</v>
      </c>
      <c r="H45" s="30">
        <v>4</v>
      </c>
      <c r="I45" s="21">
        <v>175</v>
      </c>
      <c r="J45" s="30">
        <v>4</v>
      </c>
      <c r="K45" s="21">
        <v>220</v>
      </c>
      <c r="L45" s="30">
        <v>4</v>
      </c>
      <c r="M45" s="21">
        <v>255</v>
      </c>
      <c r="N45" s="30">
        <v>4</v>
      </c>
      <c r="O45" s="22">
        <v>1500</v>
      </c>
      <c r="P45" s="30">
        <v>4</v>
      </c>
      <c r="Q45" s="22">
        <v>2300</v>
      </c>
      <c r="R45" s="30">
        <v>4</v>
      </c>
      <c r="S45" s="22">
        <v>4400</v>
      </c>
      <c r="T45" s="30">
        <v>4</v>
      </c>
      <c r="U45" s="22">
        <v>10400</v>
      </c>
      <c r="V45" s="30">
        <v>4</v>
      </c>
      <c r="W45" s="22">
        <v>16300</v>
      </c>
      <c r="X45" s="30">
        <v>4</v>
      </c>
      <c r="Y45" s="22">
        <v>19300</v>
      </c>
      <c r="Z45" s="30">
        <v>4</v>
      </c>
      <c r="AA45" s="22">
        <v>26000</v>
      </c>
      <c r="AB45" s="30">
        <v>4</v>
      </c>
      <c r="AC45" s="31">
        <v>500</v>
      </c>
      <c r="AD45" s="30">
        <v>23</v>
      </c>
      <c r="AE45" s="31">
        <v>1050</v>
      </c>
      <c r="AF45" s="30">
        <v>23</v>
      </c>
      <c r="AG45" s="31">
        <v>158</v>
      </c>
      <c r="AH45" s="30">
        <v>23</v>
      </c>
      <c r="AI45" s="31">
        <v>280</v>
      </c>
      <c r="AJ45" s="30">
        <v>23</v>
      </c>
      <c r="AK45" s="31">
        <v>1100</v>
      </c>
      <c r="AL45" s="30">
        <v>23</v>
      </c>
      <c r="AM45" s="31">
        <v>3000</v>
      </c>
      <c r="AN45" s="30">
        <v>23</v>
      </c>
      <c r="AO45" s="31">
        <v>3600</v>
      </c>
      <c r="AP45" s="30">
        <v>23</v>
      </c>
      <c r="AQ45" s="31">
        <v>3300</v>
      </c>
      <c r="AR45" s="30">
        <v>23</v>
      </c>
      <c r="AS45" s="22">
        <v>8400</v>
      </c>
      <c r="AT45" s="30">
        <v>4</v>
      </c>
    </row>
    <row r="46" spans="1:46" ht="15.75">
      <c r="A46" s="21">
        <v>116</v>
      </c>
      <c r="B46" s="30">
        <v>3</v>
      </c>
      <c r="C46" s="21">
        <v>135</v>
      </c>
      <c r="D46" s="30">
        <v>3</v>
      </c>
      <c r="E46" s="21">
        <v>161</v>
      </c>
      <c r="F46" s="30">
        <v>3</v>
      </c>
      <c r="G46" s="21">
        <v>166</v>
      </c>
      <c r="H46" s="30">
        <v>3</v>
      </c>
      <c r="I46" s="21">
        <v>176</v>
      </c>
      <c r="J46" s="30">
        <v>3</v>
      </c>
      <c r="K46" s="21">
        <v>221</v>
      </c>
      <c r="L46" s="30">
        <v>3</v>
      </c>
      <c r="M46" s="21">
        <v>256</v>
      </c>
      <c r="N46" s="30">
        <v>3</v>
      </c>
      <c r="O46" s="22">
        <v>1501</v>
      </c>
      <c r="P46" s="30">
        <v>3</v>
      </c>
      <c r="Q46" s="22">
        <v>2301</v>
      </c>
      <c r="R46" s="30">
        <v>3</v>
      </c>
      <c r="S46" s="22">
        <v>4401</v>
      </c>
      <c r="T46" s="30">
        <v>3</v>
      </c>
      <c r="U46" s="22">
        <v>10401</v>
      </c>
      <c r="V46" s="30">
        <v>3</v>
      </c>
      <c r="W46" s="22">
        <v>16301</v>
      </c>
      <c r="X46" s="30">
        <v>3</v>
      </c>
      <c r="Y46" s="22">
        <v>19301</v>
      </c>
      <c r="Z46" s="30">
        <v>3</v>
      </c>
      <c r="AA46" s="22">
        <v>26001</v>
      </c>
      <c r="AB46" s="30">
        <v>3</v>
      </c>
      <c r="AC46" s="31"/>
      <c r="AD46" s="30"/>
      <c r="AE46" s="31"/>
      <c r="AF46" s="30"/>
      <c r="AG46" s="31"/>
      <c r="AH46" s="30"/>
      <c r="AI46" s="31"/>
      <c r="AJ46" s="30"/>
      <c r="AK46" s="31"/>
      <c r="AL46" s="30"/>
      <c r="AM46" s="31"/>
      <c r="AN46" s="30"/>
      <c r="AO46" s="31"/>
      <c r="AP46" s="30"/>
      <c r="AQ46" s="31"/>
      <c r="AR46" s="30"/>
      <c r="AS46" s="22">
        <v>8401</v>
      </c>
      <c r="AT46" s="30">
        <v>3</v>
      </c>
    </row>
    <row r="47" spans="1:46" ht="15.75">
      <c r="A47" s="21">
        <v>120</v>
      </c>
      <c r="B47" s="30">
        <v>3</v>
      </c>
      <c r="C47" s="21">
        <v>138</v>
      </c>
      <c r="D47" s="30">
        <v>3</v>
      </c>
      <c r="E47" s="21">
        <v>165</v>
      </c>
      <c r="F47" s="30">
        <v>3</v>
      </c>
      <c r="G47" s="21">
        <v>170</v>
      </c>
      <c r="H47" s="30">
        <v>3</v>
      </c>
      <c r="I47" s="21">
        <v>180</v>
      </c>
      <c r="J47" s="30">
        <v>3</v>
      </c>
      <c r="K47" s="21">
        <v>225</v>
      </c>
      <c r="L47" s="30">
        <v>3</v>
      </c>
      <c r="M47" s="21">
        <v>260</v>
      </c>
      <c r="N47" s="30">
        <v>3</v>
      </c>
      <c r="O47" s="22">
        <v>1550</v>
      </c>
      <c r="P47" s="30">
        <v>3</v>
      </c>
      <c r="Q47" s="22">
        <v>2350</v>
      </c>
      <c r="R47" s="30">
        <v>3</v>
      </c>
      <c r="S47" s="22">
        <v>4450</v>
      </c>
      <c r="T47" s="30">
        <v>3</v>
      </c>
      <c r="U47" s="22">
        <v>10500</v>
      </c>
      <c r="V47" s="30">
        <v>3</v>
      </c>
      <c r="W47" s="22">
        <v>17000</v>
      </c>
      <c r="X47" s="30">
        <v>3</v>
      </c>
      <c r="Y47" s="22">
        <v>20000</v>
      </c>
      <c r="Z47" s="30">
        <v>3</v>
      </c>
      <c r="AA47" s="22">
        <v>26300</v>
      </c>
      <c r="AB47" s="30">
        <v>3</v>
      </c>
      <c r="AC47" s="31">
        <v>520</v>
      </c>
      <c r="AD47" s="30">
        <v>24</v>
      </c>
      <c r="AE47" s="31">
        <v>1100</v>
      </c>
      <c r="AF47" s="30">
        <v>24</v>
      </c>
      <c r="AG47" s="31">
        <v>162</v>
      </c>
      <c r="AH47" s="30">
        <v>24</v>
      </c>
      <c r="AI47" s="31">
        <v>310</v>
      </c>
      <c r="AJ47" s="30">
        <v>24</v>
      </c>
      <c r="AK47" s="31">
        <v>1200</v>
      </c>
      <c r="AL47" s="30">
        <v>24</v>
      </c>
      <c r="AM47" s="31">
        <v>3200</v>
      </c>
      <c r="AN47" s="30">
        <v>24</v>
      </c>
      <c r="AO47" s="31">
        <v>3800</v>
      </c>
      <c r="AP47" s="30">
        <v>24</v>
      </c>
      <c r="AQ47" s="31">
        <v>3500</v>
      </c>
      <c r="AR47" s="30">
        <v>24</v>
      </c>
      <c r="AS47" s="22">
        <v>8500</v>
      </c>
      <c r="AT47" s="30">
        <v>3</v>
      </c>
    </row>
    <row r="48" spans="1:46" ht="15.75">
      <c r="A48" s="21">
        <v>121</v>
      </c>
      <c r="B48" s="30">
        <v>2</v>
      </c>
      <c r="C48" s="21">
        <v>139</v>
      </c>
      <c r="D48" s="30">
        <v>2</v>
      </c>
      <c r="E48" s="21">
        <v>166</v>
      </c>
      <c r="F48" s="30">
        <v>2</v>
      </c>
      <c r="G48" s="21">
        <v>171</v>
      </c>
      <c r="H48" s="30">
        <v>2</v>
      </c>
      <c r="I48" s="21">
        <v>181</v>
      </c>
      <c r="J48" s="30">
        <v>2</v>
      </c>
      <c r="K48" s="21">
        <v>226</v>
      </c>
      <c r="L48" s="30">
        <v>2</v>
      </c>
      <c r="M48" s="21">
        <v>261</v>
      </c>
      <c r="N48" s="30">
        <v>2</v>
      </c>
      <c r="O48" s="22">
        <v>1551</v>
      </c>
      <c r="P48" s="30">
        <v>2</v>
      </c>
      <c r="Q48" s="22">
        <v>2351</v>
      </c>
      <c r="R48" s="30">
        <v>2</v>
      </c>
      <c r="S48" s="22">
        <v>4451</v>
      </c>
      <c r="T48" s="30">
        <v>2</v>
      </c>
      <c r="U48" s="22">
        <v>10501</v>
      </c>
      <c r="V48" s="30">
        <v>2</v>
      </c>
      <c r="W48" s="22">
        <v>17001</v>
      </c>
      <c r="X48" s="30">
        <v>2</v>
      </c>
      <c r="Y48" s="22">
        <v>20001</v>
      </c>
      <c r="Z48" s="30">
        <v>2</v>
      </c>
      <c r="AA48" s="22">
        <v>26301</v>
      </c>
      <c r="AB48" s="30">
        <v>2</v>
      </c>
      <c r="AC48" s="31"/>
      <c r="AD48" s="30"/>
      <c r="AE48" s="31"/>
      <c r="AF48" s="30"/>
      <c r="AG48" s="31"/>
      <c r="AH48" s="30"/>
      <c r="AI48" s="31"/>
      <c r="AJ48" s="30"/>
      <c r="AK48" s="31"/>
      <c r="AL48" s="30"/>
      <c r="AM48" s="31"/>
      <c r="AN48" s="30"/>
      <c r="AO48" s="31"/>
      <c r="AP48" s="30"/>
      <c r="AQ48" s="31"/>
      <c r="AR48" s="30"/>
      <c r="AS48" s="22">
        <v>8501</v>
      </c>
      <c r="AT48" s="30">
        <v>2</v>
      </c>
    </row>
    <row r="49" spans="1:46" ht="15.75">
      <c r="A49" s="21">
        <v>125</v>
      </c>
      <c r="B49" s="30">
        <v>2</v>
      </c>
      <c r="C49" s="21">
        <v>142</v>
      </c>
      <c r="D49" s="30">
        <v>2</v>
      </c>
      <c r="E49" s="21">
        <v>170</v>
      </c>
      <c r="F49" s="30">
        <v>2</v>
      </c>
      <c r="G49" s="21">
        <v>175</v>
      </c>
      <c r="H49" s="30">
        <v>2</v>
      </c>
      <c r="I49" s="21">
        <v>185</v>
      </c>
      <c r="J49" s="30">
        <v>2</v>
      </c>
      <c r="K49" s="21">
        <v>230</v>
      </c>
      <c r="L49" s="30">
        <v>2</v>
      </c>
      <c r="M49" s="21">
        <v>265</v>
      </c>
      <c r="N49" s="30">
        <v>2</v>
      </c>
      <c r="O49" s="22">
        <v>2000</v>
      </c>
      <c r="P49" s="30">
        <v>2</v>
      </c>
      <c r="Q49" s="22">
        <v>2400</v>
      </c>
      <c r="R49" s="30">
        <v>2</v>
      </c>
      <c r="S49" s="22">
        <v>4500</v>
      </c>
      <c r="T49" s="30">
        <v>2</v>
      </c>
      <c r="U49" s="22">
        <v>11000</v>
      </c>
      <c r="V49" s="30">
        <v>2</v>
      </c>
      <c r="W49" s="22">
        <v>17300</v>
      </c>
      <c r="X49" s="30">
        <v>2</v>
      </c>
      <c r="Y49" s="22">
        <v>20300</v>
      </c>
      <c r="Z49" s="30">
        <v>2</v>
      </c>
      <c r="AA49" s="22">
        <v>27000</v>
      </c>
      <c r="AB49" s="30">
        <v>2</v>
      </c>
      <c r="AC49" s="31">
        <v>540</v>
      </c>
      <c r="AD49" s="30">
        <v>25</v>
      </c>
      <c r="AE49" s="31">
        <v>1150</v>
      </c>
      <c r="AF49" s="30">
        <v>25</v>
      </c>
      <c r="AG49" s="31">
        <v>166</v>
      </c>
      <c r="AH49" s="30">
        <v>25</v>
      </c>
      <c r="AI49" s="31">
        <v>340</v>
      </c>
      <c r="AJ49" s="30">
        <v>25</v>
      </c>
      <c r="AK49" s="31">
        <v>1300</v>
      </c>
      <c r="AL49" s="30">
        <v>25</v>
      </c>
      <c r="AM49" s="31">
        <v>3400</v>
      </c>
      <c r="AN49" s="30">
        <v>25</v>
      </c>
      <c r="AO49" s="31">
        <v>4000</v>
      </c>
      <c r="AP49" s="30">
        <v>25</v>
      </c>
      <c r="AQ49" s="31">
        <v>3700</v>
      </c>
      <c r="AR49" s="30">
        <v>25</v>
      </c>
      <c r="AS49" s="22">
        <v>9000</v>
      </c>
      <c r="AT49" s="30">
        <v>2</v>
      </c>
    </row>
    <row r="50" spans="1:46" ht="15.75">
      <c r="A50" s="21">
        <v>126</v>
      </c>
      <c r="B50" s="30">
        <v>1</v>
      </c>
      <c r="C50" s="21">
        <v>143</v>
      </c>
      <c r="D50" s="30">
        <v>1</v>
      </c>
      <c r="E50" s="21">
        <v>171</v>
      </c>
      <c r="F50" s="30">
        <v>1</v>
      </c>
      <c r="G50" s="21">
        <v>176</v>
      </c>
      <c r="H50" s="30">
        <v>1</v>
      </c>
      <c r="I50" s="21">
        <v>186</v>
      </c>
      <c r="J50" s="30">
        <v>1</v>
      </c>
      <c r="K50" s="21">
        <v>231</v>
      </c>
      <c r="L50" s="30">
        <v>1</v>
      </c>
      <c r="M50" s="21">
        <v>266</v>
      </c>
      <c r="N50" s="30">
        <v>1</v>
      </c>
      <c r="O50" s="22">
        <v>2001</v>
      </c>
      <c r="P50" s="30">
        <v>1</v>
      </c>
      <c r="Q50" s="22">
        <v>2401</v>
      </c>
      <c r="R50" s="30">
        <v>1</v>
      </c>
      <c r="S50" s="22">
        <v>4501</v>
      </c>
      <c r="T50" s="30">
        <v>1</v>
      </c>
      <c r="U50" s="22">
        <v>11001</v>
      </c>
      <c r="V50" s="30">
        <v>1</v>
      </c>
      <c r="W50" s="22">
        <v>17301</v>
      </c>
      <c r="X50" s="30">
        <v>1</v>
      </c>
      <c r="Y50" s="22">
        <v>20301</v>
      </c>
      <c r="Z50" s="30">
        <v>1</v>
      </c>
      <c r="AA50" s="22">
        <v>27001</v>
      </c>
      <c r="AB50" s="30">
        <v>1</v>
      </c>
      <c r="AC50" s="31"/>
      <c r="AD50" s="30"/>
      <c r="AE50" s="31"/>
      <c r="AF50" s="30"/>
      <c r="AG50" s="31"/>
      <c r="AH50" s="30"/>
      <c r="AI50" s="31"/>
      <c r="AJ50" s="30"/>
      <c r="AK50" s="31"/>
      <c r="AL50" s="30"/>
      <c r="AM50" s="31"/>
      <c r="AN50" s="30"/>
      <c r="AO50" s="31"/>
      <c r="AP50" s="30"/>
      <c r="AQ50" s="31"/>
      <c r="AR50" s="30"/>
      <c r="AS50" s="22">
        <v>9001</v>
      </c>
      <c r="AT50" s="30">
        <v>1</v>
      </c>
    </row>
    <row r="51" spans="1:46" ht="16.5" thickBot="1">
      <c r="A51" s="25" t="s">
        <v>3</v>
      </c>
      <c r="B51" s="26" t="s">
        <v>16</v>
      </c>
      <c r="C51" s="25" t="s">
        <v>23</v>
      </c>
      <c r="D51" s="26" t="s">
        <v>16</v>
      </c>
      <c r="E51" s="25" t="s">
        <v>42</v>
      </c>
      <c r="F51" s="26" t="s">
        <v>16</v>
      </c>
      <c r="G51" s="25" t="s">
        <v>29</v>
      </c>
      <c r="H51" s="26" t="s">
        <v>16</v>
      </c>
      <c r="I51" s="25" t="s">
        <v>43</v>
      </c>
      <c r="J51" s="26" t="s">
        <v>16</v>
      </c>
      <c r="K51" s="25" t="s">
        <v>47</v>
      </c>
      <c r="L51" s="26" t="s">
        <v>16</v>
      </c>
      <c r="M51" s="25" t="s">
        <v>44</v>
      </c>
      <c r="N51" s="26" t="s">
        <v>16</v>
      </c>
      <c r="O51" s="27" t="s">
        <v>4</v>
      </c>
      <c r="P51" s="26" t="s">
        <v>16</v>
      </c>
      <c r="Q51" s="28" t="s">
        <v>6</v>
      </c>
      <c r="R51" s="26" t="s">
        <v>16</v>
      </c>
      <c r="S51" s="28" t="s">
        <v>25</v>
      </c>
      <c r="T51" s="26" t="s">
        <v>16</v>
      </c>
      <c r="U51" s="28" t="s">
        <v>36</v>
      </c>
      <c r="V51" s="26" t="s">
        <v>16</v>
      </c>
      <c r="W51" s="28" t="s">
        <v>45</v>
      </c>
      <c r="X51" s="26" t="s">
        <v>16</v>
      </c>
      <c r="Y51" s="28" t="s">
        <v>37</v>
      </c>
      <c r="Z51" s="26" t="s">
        <v>16</v>
      </c>
      <c r="AA51" s="28" t="s">
        <v>46</v>
      </c>
      <c r="AB51" s="26" t="s">
        <v>16</v>
      </c>
      <c r="AC51" s="29" t="s">
        <v>30</v>
      </c>
      <c r="AD51" s="26" t="s">
        <v>16</v>
      </c>
      <c r="AE51" s="29" t="s">
        <v>38</v>
      </c>
      <c r="AF51" s="26" t="s">
        <v>16</v>
      </c>
      <c r="AG51" s="29" t="s">
        <v>31</v>
      </c>
      <c r="AH51" s="26" t="s">
        <v>16</v>
      </c>
      <c r="AI51" s="29" t="s">
        <v>32</v>
      </c>
      <c r="AJ51" s="26" t="s">
        <v>16</v>
      </c>
      <c r="AK51" s="29" t="s">
        <v>33</v>
      </c>
      <c r="AL51" s="26" t="s">
        <v>16</v>
      </c>
      <c r="AM51" s="29" t="s">
        <v>34</v>
      </c>
      <c r="AN51" s="26" t="s">
        <v>16</v>
      </c>
      <c r="AO51" s="29" t="s">
        <v>35</v>
      </c>
      <c r="AP51" s="26" t="s">
        <v>16</v>
      </c>
      <c r="AQ51" s="29" t="s">
        <v>14</v>
      </c>
      <c r="AR51" s="26" t="s">
        <v>16</v>
      </c>
      <c r="AS51" s="38" t="s">
        <v>26</v>
      </c>
      <c r="AT51" s="26" t="s">
        <v>16</v>
      </c>
    </row>
    <row r="52" ht="16.5" thickTop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51"/>
  <sheetViews>
    <sheetView zoomScalePageLayoutView="0" workbookViewId="0" topLeftCell="AF1">
      <selection activeCell="AU1" sqref="AU1"/>
    </sheetView>
  </sheetViews>
  <sheetFormatPr defaultColWidth="11.00390625" defaultRowHeight="15.75"/>
  <cols>
    <col min="1" max="1" width="3.875" style="19" bestFit="1" customWidth="1"/>
    <col min="2" max="2" width="3.50390625" style="19" bestFit="1" customWidth="1"/>
    <col min="3" max="3" width="3.875" style="19" bestFit="1" customWidth="1"/>
    <col min="4" max="4" width="3.50390625" style="19" bestFit="1" customWidth="1"/>
    <col min="5" max="5" width="3.875" style="19" bestFit="1" customWidth="1"/>
    <col min="6" max="6" width="3.50390625" style="19" bestFit="1" customWidth="1"/>
    <col min="7" max="7" width="5.625" style="19" bestFit="1" customWidth="1"/>
    <col min="8" max="8" width="3.50390625" style="19" bestFit="1" customWidth="1"/>
    <col min="9" max="9" width="5.625" style="19" bestFit="1" customWidth="1"/>
    <col min="10" max="10" width="3.50390625" style="19" bestFit="1" customWidth="1"/>
    <col min="11" max="11" width="6.375" style="19" bestFit="1" customWidth="1"/>
    <col min="12" max="12" width="3.50390625" style="19" bestFit="1" customWidth="1"/>
    <col min="13" max="13" width="4.625" style="19" bestFit="1" customWidth="1"/>
    <col min="14" max="14" width="3.50390625" style="19" bestFit="1" customWidth="1"/>
    <col min="15" max="15" width="4.625" style="19" bestFit="1" customWidth="1"/>
    <col min="16" max="16" width="3.50390625" style="19" bestFit="1" customWidth="1"/>
    <col min="17" max="17" width="4.875" style="19" bestFit="1" customWidth="1"/>
    <col min="18" max="18" width="3.50390625" style="19" bestFit="1" customWidth="1"/>
    <col min="19" max="19" width="5.375" style="19" bestFit="1" customWidth="1"/>
    <col min="20" max="20" width="3.50390625" style="19" bestFit="1" customWidth="1"/>
    <col min="21" max="21" width="5.375" style="19" bestFit="1" customWidth="1"/>
    <col min="22" max="22" width="3.50390625" style="19" bestFit="1" customWidth="1"/>
    <col min="23" max="23" width="5.375" style="19" bestFit="1" customWidth="1"/>
    <col min="24" max="24" width="3.50390625" style="19" bestFit="1" customWidth="1"/>
    <col min="25" max="25" width="9.00390625" style="19" bestFit="1" customWidth="1"/>
    <col min="26" max="26" width="3.50390625" style="19" bestFit="1" customWidth="1"/>
    <col min="27" max="27" width="9.00390625" style="19" bestFit="1" customWidth="1"/>
    <col min="28" max="28" width="3.50390625" style="19" bestFit="1" customWidth="1"/>
    <col min="29" max="29" width="8.625" style="19" bestFit="1" customWidth="1"/>
    <col min="30" max="30" width="3.50390625" style="19" bestFit="1" customWidth="1"/>
    <col min="31" max="31" width="4.25390625" style="19" bestFit="1" customWidth="1"/>
    <col min="32" max="32" width="3.50390625" style="19" bestFit="1" customWidth="1"/>
    <col min="33" max="33" width="7.375" style="19" bestFit="1" customWidth="1"/>
    <col min="34" max="34" width="3.50390625" style="19" bestFit="1" customWidth="1"/>
    <col min="35" max="35" width="6.50390625" style="19" bestFit="1" customWidth="1"/>
    <col min="36" max="36" width="3.50390625" style="19" bestFit="1" customWidth="1"/>
    <col min="37" max="37" width="5.25390625" style="19" bestFit="1" customWidth="1"/>
    <col min="38" max="38" width="3.50390625" style="19" bestFit="1" customWidth="1"/>
    <col min="39" max="39" width="6.25390625" style="19" bestFit="1" customWidth="1"/>
    <col min="40" max="40" width="3.50390625" style="19" bestFit="1" customWidth="1"/>
    <col min="41" max="41" width="6.875" style="19" bestFit="1" customWidth="1"/>
    <col min="42" max="42" width="3.50390625" style="19" bestFit="1" customWidth="1"/>
    <col min="43" max="43" width="7.375" style="19" bestFit="1" customWidth="1"/>
    <col min="44" max="44" width="3.50390625" style="19" bestFit="1" customWidth="1"/>
    <col min="45" max="45" width="9.00390625" style="19" bestFit="1" customWidth="1"/>
    <col min="46" max="46" width="3.50390625" style="19" bestFit="1" customWidth="1"/>
    <col min="47" max="16384" width="11.00390625" style="19" customWidth="1"/>
  </cols>
  <sheetData>
    <row r="1" spans="1:46" ht="16.5" thickBot="1">
      <c r="A1" s="35" t="s">
        <v>3</v>
      </c>
      <c r="B1" s="36" t="s">
        <v>16</v>
      </c>
      <c r="C1" s="35" t="s">
        <v>23</v>
      </c>
      <c r="D1" s="36" t="s">
        <v>16</v>
      </c>
      <c r="E1" s="35" t="s">
        <v>42</v>
      </c>
      <c r="F1" s="36" t="s">
        <v>16</v>
      </c>
      <c r="G1" s="35" t="s">
        <v>29</v>
      </c>
      <c r="H1" s="36" t="s">
        <v>16</v>
      </c>
      <c r="I1" s="35" t="s">
        <v>43</v>
      </c>
      <c r="J1" s="36" t="s">
        <v>16</v>
      </c>
      <c r="K1" s="35" t="s">
        <v>48</v>
      </c>
      <c r="L1" s="36" t="s">
        <v>16</v>
      </c>
      <c r="M1" s="35" t="s">
        <v>44</v>
      </c>
      <c r="N1" s="36" t="s">
        <v>16</v>
      </c>
      <c r="O1" s="37" t="s">
        <v>4</v>
      </c>
      <c r="P1" s="36" t="s">
        <v>16</v>
      </c>
      <c r="Q1" s="38" t="s">
        <v>6</v>
      </c>
      <c r="R1" s="36" t="s">
        <v>16</v>
      </c>
      <c r="S1" s="38" t="s">
        <v>25</v>
      </c>
      <c r="T1" s="36" t="s">
        <v>16</v>
      </c>
      <c r="U1" s="38" t="s">
        <v>36</v>
      </c>
      <c r="V1" s="36" t="s">
        <v>16</v>
      </c>
      <c r="W1" s="38" t="s">
        <v>45</v>
      </c>
      <c r="X1" s="36" t="s">
        <v>16</v>
      </c>
      <c r="Y1" s="38" t="s">
        <v>37</v>
      </c>
      <c r="Z1" s="36" t="s">
        <v>16</v>
      </c>
      <c r="AA1" s="38" t="s">
        <v>46</v>
      </c>
      <c r="AB1" s="36" t="s">
        <v>16</v>
      </c>
      <c r="AC1" s="39" t="s">
        <v>30</v>
      </c>
      <c r="AD1" s="36" t="s">
        <v>16</v>
      </c>
      <c r="AE1" s="39" t="s">
        <v>38</v>
      </c>
      <c r="AF1" s="36" t="s">
        <v>16</v>
      </c>
      <c r="AG1" s="39" t="s">
        <v>31</v>
      </c>
      <c r="AH1" s="36" t="s">
        <v>16</v>
      </c>
      <c r="AI1" s="39" t="s">
        <v>32</v>
      </c>
      <c r="AJ1" s="36" t="s">
        <v>16</v>
      </c>
      <c r="AK1" s="39" t="s">
        <v>33</v>
      </c>
      <c r="AL1" s="36" t="s">
        <v>16</v>
      </c>
      <c r="AM1" s="39" t="s">
        <v>34</v>
      </c>
      <c r="AN1" s="36" t="s">
        <v>16</v>
      </c>
      <c r="AO1" s="39" t="s">
        <v>35</v>
      </c>
      <c r="AP1" s="36" t="s">
        <v>16</v>
      </c>
      <c r="AQ1" s="39" t="s">
        <v>39</v>
      </c>
      <c r="AR1" s="36" t="s">
        <v>16</v>
      </c>
      <c r="AS1" s="38" t="s">
        <v>26</v>
      </c>
      <c r="AT1" s="36" t="s">
        <v>16</v>
      </c>
    </row>
    <row r="2" spans="1:46" s="24" customFormat="1" ht="16.5" thickTop="1">
      <c r="A2" s="20">
        <v>1</v>
      </c>
      <c r="B2" s="32">
        <v>25</v>
      </c>
      <c r="C2" s="20">
        <v>1</v>
      </c>
      <c r="D2" s="32">
        <v>25</v>
      </c>
      <c r="E2" s="20">
        <v>1</v>
      </c>
      <c r="F2" s="32">
        <v>25</v>
      </c>
      <c r="G2" s="20">
        <v>1</v>
      </c>
      <c r="H2" s="32">
        <v>25</v>
      </c>
      <c r="I2" s="20">
        <v>1</v>
      </c>
      <c r="J2" s="32">
        <v>15</v>
      </c>
      <c r="K2" s="20">
        <v>1</v>
      </c>
      <c r="L2" s="32">
        <v>25</v>
      </c>
      <c r="M2" s="20">
        <v>1</v>
      </c>
      <c r="N2" s="32">
        <v>25</v>
      </c>
      <c r="O2" s="33">
        <v>1</v>
      </c>
      <c r="P2" s="32">
        <v>25</v>
      </c>
      <c r="Q2" s="33">
        <v>1</v>
      </c>
      <c r="R2" s="32">
        <v>25</v>
      </c>
      <c r="S2" s="33">
        <v>1</v>
      </c>
      <c r="T2" s="32">
        <v>25</v>
      </c>
      <c r="U2" s="33">
        <v>1</v>
      </c>
      <c r="V2" s="32">
        <v>25</v>
      </c>
      <c r="W2" s="33">
        <v>1</v>
      </c>
      <c r="X2" s="32">
        <v>25</v>
      </c>
      <c r="Y2" s="33">
        <v>1</v>
      </c>
      <c r="Z2" s="32">
        <v>25</v>
      </c>
      <c r="AA2" s="33">
        <v>1</v>
      </c>
      <c r="AB2" s="32">
        <v>25</v>
      </c>
      <c r="AC2" s="34">
        <v>1</v>
      </c>
      <c r="AD2" s="32">
        <v>1</v>
      </c>
      <c r="AE2" s="34">
        <v>1</v>
      </c>
      <c r="AF2" s="32">
        <v>1</v>
      </c>
      <c r="AG2" s="34">
        <v>1</v>
      </c>
      <c r="AH2" s="32">
        <v>1</v>
      </c>
      <c r="AI2" s="34">
        <v>1</v>
      </c>
      <c r="AJ2" s="32">
        <v>1</v>
      </c>
      <c r="AK2" s="34">
        <v>1</v>
      </c>
      <c r="AL2" s="32">
        <v>1</v>
      </c>
      <c r="AM2" s="34">
        <v>1</v>
      </c>
      <c r="AN2" s="32">
        <v>1</v>
      </c>
      <c r="AO2" s="34">
        <v>1</v>
      </c>
      <c r="AP2" s="32">
        <v>1</v>
      </c>
      <c r="AQ2" s="34">
        <v>1</v>
      </c>
      <c r="AR2" s="32">
        <v>1</v>
      </c>
      <c r="AS2" s="33">
        <v>0</v>
      </c>
      <c r="AT2" s="32">
        <v>25</v>
      </c>
    </row>
    <row r="3" spans="1:46" ht="15.75">
      <c r="A3" s="21">
        <v>62</v>
      </c>
      <c r="B3" s="30">
        <v>25</v>
      </c>
      <c r="C3" s="21">
        <v>72</v>
      </c>
      <c r="D3" s="30">
        <v>25</v>
      </c>
      <c r="E3" s="21">
        <v>92</v>
      </c>
      <c r="F3" s="30">
        <v>25</v>
      </c>
      <c r="G3" s="21">
        <v>77</v>
      </c>
      <c r="H3" s="30">
        <v>25</v>
      </c>
      <c r="I3" s="21">
        <v>86</v>
      </c>
      <c r="J3" s="30">
        <v>25</v>
      </c>
      <c r="K3" s="21">
        <v>133</v>
      </c>
      <c r="L3" s="30">
        <v>25</v>
      </c>
      <c r="M3" s="21">
        <v>170</v>
      </c>
      <c r="N3" s="30">
        <v>25</v>
      </c>
      <c r="O3" s="22">
        <v>430</v>
      </c>
      <c r="P3" s="30">
        <v>25</v>
      </c>
      <c r="Q3" s="22">
        <v>1100</v>
      </c>
      <c r="R3" s="30">
        <v>25</v>
      </c>
      <c r="S3" s="22">
        <v>2450</v>
      </c>
      <c r="T3" s="30">
        <v>25</v>
      </c>
      <c r="U3" s="22">
        <v>6250</v>
      </c>
      <c r="V3" s="30">
        <v>25</v>
      </c>
      <c r="W3" s="22">
        <v>9300</v>
      </c>
      <c r="X3" s="30">
        <v>25</v>
      </c>
      <c r="Y3" s="22">
        <v>10200</v>
      </c>
      <c r="Z3" s="30">
        <v>25</v>
      </c>
      <c r="AA3" s="22">
        <v>14200</v>
      </c>
      <c r="AB3" s="30">
        <v>25</v>
      </c>
      <c r="AC3" s="31">
        <v>330</v>
      </c>
      <c r="AD3" s="30">
        <v>2</v>
      </c>
      <c r="AE3" s="31">
        <v>620</v>
      </c>
      <c r="AF3" s="30">
        <v>2</v>
      </c>
      <c r="AG3" s="31">
        <v>100</v>
      </c>
      <c r="AH3" s="30">
        <v>2</v>
      </c>
      <c r="AI3" s="31">
        <v>100</v>
      </c>
      <c r="AJ3" s="30">
        <v>2</v>
      </c>
      <c r="AK3" s="31">
        <v>420</v>
      </c>
      <c r="AL3" s="30">
        <v>2</v>
      </c>
      <c r="AM3" s="31">
        <v>800</v>
      </c>
      <c r="AN3" s="30">
        <v>2</v>
      </c>
      <c r="AO3" s="31">
        <v>800</v>
      </c>
      <c r="AP3" s="30">
        <v>2</v>
      </c>
      <c r="AQ3" s="31">
        <v>800</v>
      </c>
      <c r="AR3" s="30">
        <v>2</v>
      </c>
      <c r="AS3" s="22">
        <v>4000</v>
      </c>
      <c r="AT3" s="30">
        <v>25</v>
      </c>
    </row>
    <row r="4" spans="1:46" ht="15.75">
      <c r="A4" s="21"/>
      <c r="B4" s="30">
        <v>24</v>
      </c>
      <c r="C4" s="21">
        <v>73</v>
      </c>
      <c r="D4" s="30">
        <v>24</v>
      </c>
      <c r="E4" s="21">
        <v>93</v>
      </c>
      <c r="F4" s="30">
        <v>24</v>
      </c>
      <c r="G4" s="21">
        <v>78</v>
      </c>
      <c r="H4" s="30">
        <v>24</v>
      </c>
      <c r="I4" s="21">
        <v>87</v>
      </c>
      <c r="J4" s="30">
        <v>24</v>
      </c>
      <c r="K4" s="21">
        <v>134</v>
      </c>
      <c r="L4" s="30">
        <v>24</v>
      </c>
      <c r="M4" s="21">
        <v>171</v>
      </c>
      <c r="N4" s="30">
        <v>24</v>
      </c>
      <c r="O4" s="22">
        <v>431</v>
      </c>
      <c r="P4" s="30">
        <v>24</v>
      </c>
      <c r="Q4" s="22">
        <v>1101</v>
      </c>
      <c r="R4" s="30">
        <v>24</v>
      </c>
      <c r="S4" s="22">
        <v>2451</v>
      </c>
      <c r="T4" s="30">
        <v>24</v>
      </c>
      <c r="U4" s="22">
        <v>6251</v>
      </c>
      <c r="V4" s="30">
        <v>24</v>
      </c>
      <c r="W4" s="22">
        <v>9301</v>
      </c>
      <c r="X4" s="30">
        <v>24</v>
      </c>
      <c r="Y4" s="22">
        <v>10201</v>
      </c>
      <c r="Z4" s="30">
        <v>24</v>
      </c>
      <c r="AA4" s="22">
        <v>14201</v>
      </c>
      <c r="AB4" s="30">
        <v>24</v>
      </c>
      <c r="AC4" s="31"/>
      <c r="AD4" s="30"/>
      <c r="AE4" s="31"/>
      <c r="AF4" s="30"/>
      <c r="AG4" s="31"/>
      <c r="AH4" s="30"/>
      <c r="AI4" s="31"/>
      <c r="AJ4" s="30"/>
      <c r="AK4" s="31"/>
      <c r="AL4" s="30"/>
      <c r="AM4" s="31"/>
      <c r="AN4" s="30"/>
      <c r="AO4" s="31"/>
      <c r="AP4" s="30"/>
      <c r="AQ4" s="31"/>
      <c r="AR4" s="30"/>
      <c r="AS4" s="22">
        <v>4001</v>
      </c>
      <c r="AT4" s="30">
        <v>24</v>
      </c>
    </row>
    <row r="5" spans="1:46" ht="15.75">
      <c r="A5" s="21">
        <v>63</v>
      </c>
      <c r="B5" s="30">
        <v>24</v>
      </c>
      <c r="C5" s="21">
        <v>74</v>
      </c>
      <c r="D5" s="30">
        <v>24</v>
      </c>
      <c r="E5" s="21">
        <v>94</v>
      </c>
      <c r="F5" s="30">
        <v>24</v>
      </c>
      <c r="G5" s="21">
        <v>79</v>
      </c>
      <c r="H5" s="30">
        <v>24</v>
      </c>
      <c r="I5" s="21">
        <v>88</v>
      </c>
      <c r="J5" s="30">
        <v>24</v>
      </c>
      <c r="K5" s="21">
        <v>136</v>
      </c>
      <c r="L5" s="30">
        <v>24</v>
      </c>
      <c r="M5" s="21">
        <v>174</v>
      </c>
      <c r="N5" s="30">
        <v>24</v>
      </c>
      <c r="O5" s="22">
        <v>440</v>
      </c>
      <c r="P5" s="30">
        <v>24</v>
      </c>
      <c r="Q5" s="22">
        <v>1120</v>
      </c>
      <c r="R5" s="30">
        <v>24</v>
      </c>
      <c r="S5" s="22">
        <v>2500</v>
      </c>
      <c r="T5" s="30">
        <v>24</v>
      </c>
      <c r="U5" s="22">
        <v>6400</v>
      </c>
      <c r="V5" s="30">
        <v>24</v>
      </c>
      <c r="W5" s="22">
        <v>9450</v>
      </c>
      <c r="X5" s="30">
        <v>24</v>
      </c>
      <c r="Y5" s="22">
        <v>10400</v>
      </c>
      <c r="Z5" s="30">
        <v>24</v>
      </c>
      <c r="AA5" s="22">
        <v>15000</v>
      </c>
      <c r="AB5" s="30">
        <v>24</v>
      </c>
      <c r="AC5" s="31">
        <v>340</v>
      </c>
      <c r="AD5" s="30">
        <v>3</v>
      </c>
      <c r="AE5" s="31">
        <v>640</v>
      </c>
      <c r="AF5" s="30">
        <v>3</v>
      </c>
      <c r="AG5" s="31"/>
      <c r="AH5" s="30">
        <v>3</v>
      </c>
      <c r="AI5" s="31"/>
      <c r="AJ5" s="30">
        <v>3</v>
      </c>
      <c r="AK5" s="31">
        <v>440</v>
      </c>
      <c r="AL5" s="30">
        <v>3</v>
      </c>
      <c r="AM5" s="31">
        <v>900</v>
      </c>
      <c r="AN5" s="30">
        <v>3</v>
      </c>
      <c r="AO5" s="31">
        <v>900</v>
      </c>
      <c r="AP5" s="30">
        <v>3</v>
      </c>
      <c r="AQ5" s="31">
        <v>900</v>
      </c>
      <c r="AR5" s="30">
        <v>3</v>
      </c>
      <c r="AS5" s="22">
        <v>4200</v>
      </c>
      <c r="AT5" s="30">
        <v>24</v>
      </c>
    </row>
    <row r="6" spans="1:46" ht="15.75">
      <c r="A6" s="21"/>
      <c r="B6" s="30">
        <v>23</v>
      </c>
      <c r="C6" s="21">
        <v>75</v>
      </c>
      <c r="D6" s="30">
        <v>23</v>
      </c>
      <c r="E6" s="21">
        <v>95</v>
      </c>
      <c r="F6" s="30">
        <v>23</v>
      </c>
      <c r="G6" s="21">
        <v>80</v>
      </c>
      <c r="H6" s="30">
        <v>23</v>
      </c>
      <c r="I6" s="21">
        <v>89</v>
      </c>
      <c r="J6" s="30">
        <v>23</v>
      </c>
      <c r="K6" s="21">
        <v>137</v>
      </c>
      <c r="L6" s="30">
        <v>23</v>
      </c>
      <c r="M6" s="21">
        <v>175</v>
      </c>
      <c r="N6" s="30">
        <v>23</v>
      </c>
      <c r="O6" s="22">
        <v>441</v>
      </c>
      <c r="P6" s="30">
        <v>23</v>
      </c>
      <c r="Q6" s="22">
        <v>1121</v>
      </c>
      <c r="R6" s="30">
        <v>23</v>
      </c>
      <c r="S6" s="22">
        <v>2501</v>
      </c>
      <c r="T6" s="30">
        <v>23</v>
      </c>
      <c r="U6" s="22">
        <v>6401</v>
      </c>
      <c r="V6" s="30">
        <v>23</v>
      </c>
      <c r="W6" s="22">
        <v>9451</v>
      </c>
      <c r="X6" s="30">
        <v>23</v>
      </c>
      <c r="Y6" s="22">
        <v>10401</v>
      </c>
      <c r="Z6" s="30">
        <v>23</v>
      </c>
      <c r="AA6" s="22">
        <v>15001</v>
      </c>
      <c r="AB6" s="30">
        <v>23</v>
      </c>
      <c r="AC6" s="31"/>
      <c r="AD6" s="30"/>
      <c r="AE6" s="31"/>
      <c r="AF6" s="30"/>
      <c r="AG6" s="31"/>
      <c r="AH6" s="30"/>
      <c r="AI6" s="31"/>
      <c r="AJ6" s="30"/>
      <c r="AK6" s="31"/>
      <c r="AL6" s="30"/>
      <c r="AM6" s="31"/>
      <c r="AN6" s="30"/>
      <c r="AO6" s="31"/>
      <c r="AP6" s="30"/>
      <c r="AQ6" s="31"/>
      <c r="AR6" s="30"/>
      <c r="AS6" s="22">
        <v>4201</v>
      </c>
      <c r="AT6" s="30">
        <v>23</v>
      </c>
    </row>
    <row r="7" spans="1:46" ht="15.75">
      <c r="A7" s="21">
        <v>64</v>
      </c>
      <c r="B7" s="30">
        <v>23</v>
      </c>
      <c r="C7" s="21">
        <v>76</v>
      </c>
      <c r="D7" s="30">
        <v>23</v>
      </c>
      <c r="E7" s="21">
        <v>96</v>
      </c>
      <c r="F7" s="30">
        <v>23</v>
      </c>
      <c r="G7" s="21">
        <v>81</v>
      </c>
      <c r="H7" s="30">
        <v>23</v>
      </c>
      <c r="I7" s="21">
        <v>90</v>
      </c>
      <c r="J7" s="30">
        <v>23</v>
      </c>
      <c r="K7" s="21">
        <v>140</v>
      </c>
      <c r="L7" s="30">
        <v>23</v>
      </c>
      <c r="M7" s="21">
        <v>178</v>
      </c>
      <c r="N7" s="30">
        <v>23</v>
      </c>
      <c r="O7" s="22">
        <v>450</v>
      </c>
      <c r="P7" s="30">
        <v>23</v>
      </c>
      <c r="Q7" s="22">
        <v>1140</v>
      </c>
      <c r="R7" s="30">
        <v>23</v>
      </c>
      <c r="S7" s="22">
        <v>2550</v>
      </c>
      <c r="T7" s="30">
        <v>23</v>
      </c>
      <c r="U7" s="22">
        <v>6550</v>
      </c>
      <c r="V7" s="30">
        <v>23</v>
      </c>
      <c r="W7" s="22">
        <v>10000</v>
      </c>
      <c r="X7" s="30">
        <v>23</v>
      </c>
      <c r="Y7" s="22">
        <v>11000</v>
      </c>
      <c r="Z7" s="30">
        <v>23</v>
      </c>
      <c r="AA7" s="22">
        <v>15400</v>
      </c>
      <c r="AB7" s="30">
        <v>23</v>
      </c>
      <c r="AC7" s="31">
        <v>350</v>
      </c>
      <c r="AD7" s="30">
        <v>4</v>
      </c>
      <c r="AE7" s="31">
        <v>660</v>
      </c>
      <c r="AF7" s="30">
        <v>4</v>
      </c>
      <c r="AG7" s="31"/>
      <c r="AH7" s="30">
        <v>4</v>
      </c>
      <c r="AI7" s="31">
        <v>120</v>
      </c>
      <c r="AJ7" s="30">
        <v>4</v>
      </c>
      <c r="AK7" s="31">
        <v>460</v>
      </c>
      <c r="AL7" s="30">
        <v>4</v>
      </c>
      <c r="AM7" s="31">
        <v>1000</v>
      </c>
      <c r="AN7" s="30">
        <v>4</v>
      </c>
      <c r="AO7" s="31">
        <v>1000</v>
      </c>
      <c r="AP7" s="30">
        <v>4</v>
      </c>
      <c r="AQ7" s="31">
        <v>1000</v>
      </c>
      <c r="AR7" s="30">
        <v>4</v>
      </c>
      <c r="AS7" s="22">
        <v>4400</v>
      </c>
      <c r="AT7" s="30">
        <v>23</v>
      </c>
    </row>
    <row r="8" spans="1:46" ht="15.75">
      <c r="A8" s="21"/>
      <c r="B8" s="30">
        <v>22</v>
      </c>
      <c r="C8" s="21">
        <v>77</v>
      </c>
      <c r="D8" s="30">
        <v>22</v>
      </c>
      <c r="E8" s="21">
        <v>97</v>
      </c>
      <c r="F8" s="30">
        <v>22</v>
      </c>
      <c r="G8" s="21">
        <v>82</v>
      </c>
      <c r="H8" s="30">
        <v>22</v>
      </c>
      <c r="I8" s="21">
        <v>91</v>
      </c>
      <c r="J8" s="30">
        <v>22</v>
      </c>
      <c r="K8" s="21">
        <v>141</v>
      </c>
      <c r="L8" s="30">
        <v>22</v>
      </c>
      <c r="M8" s="21">
        <v>179</v>
      </c>
      <c r="N8" s="30">
        <v>22</v>
      </c>
      <c r="O8" s="22">
        <v>451</v>
      </c>
      <c r="P8" s="30">
        <v>22</v>
      </c>
      <c r="Q8" s="22">
        <v>1141</v>
      </c>
      <c r="R8" s="30">
        <v>22</v>
      </c>
      <c r="S8" s="22">
        <v>2551</v>
      </c>
      <c r="T8" s="30">
        <v>22</v>
      </c>
      <c r="U8" s="22">
        <v>6551</v>
      </c>
      <c r="V8" s="30">
        <v>22</v>
      </c>
      <c r="W8" s="22">
        <v>10001</v>
      </c>
      <c r="X8" s="30">
        <v>22</v>
      </c>
      <c r="Y8" s="22">
        <v>11001</v>
      </c>
      <c r="Z8" s="30">
        <v>22</v>
      </c>
      <c r="AA8" s="22">
        <v>15401</v>
      </c>
      <c r="AB8" s="30">
        <v>22</v>
      </c>
      <c r="AC8" s="31"/>
      <c r="AD8" s="30"/>
      <c r="AE8" s="31"/>
      <c r="AF8" s="30"/>
      <c r="AG8" s="31"/>
      <c r="AH8" s="30"/>
      <c r="AI8" s="31"/>
      <c r="AJ8" s="30"/>
      <c r="AK8" s="31"/>
      <c r="AL8" s="30"/>
      <c r="AM8" s="31"/>
      <c r="AN8" s="30"/>
      <c r="AO8" s="31"/>
      <c r="AP8" s="30"/>
      <c r="AQ8" s="31"/>
      <c r="AR8" s="30"/>
      <c r="AS8" s="22">
        <v>4401</v>
      </c>
      <c r="AT8" s="30">
        <v>22</v>
      </c>
    </row>
    <row r="9" spans="1:46" ht="15.75">
      <c r="A9" s="21">
        <v>65</v>
      </c>
      <c r="B9" s="30">
        <v>22</v>
      </c>
      <c r="C9" s="21">
        <v>78</v>
      </c>
      <c r="D9" s="30">
        <v>22</v>
      </c>
      <c r="E9" s="21">
        <v>98</v>
      </c>
      <c r="F9" s="30">
        <v>22</v>
      </c>
      <c r="G9" s="21">
        <v>84</v>
      </c>
      <c r="H9" s="30">
        <v>22</v>
      </c>
      <c r="I9" s="21">
        <v>93</v>
      </c>
      <c r="J9" s="30">
        <v>22</v>
      </c>
      <c r="K9" s="21">
        <v>144</v>
      </c>
      <c r="L9" s="30">
        <v>22</v>
      </c>
      <c r="M9" s="21">
        <v>182</v>
      </c>
      <c r="N9" s="30">
        <v>22</v>
      </c>
      <c r="O9" s="22">
        <v>460</v>
      </c>
      <c r="P9" s="30">
        <v>22</v>
      </c>
      <c r="Q9" s="22">
        <v>1160</v>
      </c>
      <c r="R9" s="30">
        <v>22</v>
      </c>
      <c r="S9" s="22">
        <v>3000</v>
      </c>
      <c r="T9" s="30">
        <v>22</v>
      </c>
      <c r="U9" s="22">
        <v>7100</v>
      </c>
      <c r="V9" s="30">
        <v>22</v>
      </c>
      <c r="W9" s="22">
        <v>10150</v>
      </c>
      <c r="X9" s="30">
        <v>22</v>
      </c>
      <c r="Y9" s="22">
        <v>11200</v>
      </c>
      <c r="Z9" s="30">
        <v>22</v>
      </c>
      <c r="AA9" s="22">
        <v>16200</v>
      </c>
      <c r="AB9" s="30">
        <v>22</v>
      </c>
      <c r="AC9" s="31">
        <v>360</v>
      </c>
      <c r="AD9" s="30">
        <v>5</v>
      </c>
      <c r="AE9" s="31">
        <v>680</v>
      </c>
      <c r="AF9" s="30">
        <v>5</v>
      </c>
      <c r="AG9" s="31">
        <v>110</v>
      </c>
      <c r="AH9" s="30">
        <v>5</v>
      </c>
      <c r="AI9" s="31"/>
      <c r="AJ9" s="30">
        <v>5</v>
      </c>
      <c r="AK9" s="31">
        <v>480</v>
      </c>
      <c r="AL9" s="30">
        <v>5</v>
      </c>
      <c r="AM9" s="31">
        <v>1100</v>
      </c>
      <c r="AN9" s="30">
        <v>5</v>
      </c>
      <c r="AO9" s="31">
        <v>1100</v>
      </c>
      <c r="AP9" s="30">
        <v>5</v>
      </c>
      <c r="AQ9" s="31">
        <v>1100</v>
      </c>
      <c r="AR9" s="30">
        <v>5</v>
      </c>
      <c r="AS9" s="22">
        <v>5000</v>
      </c>
      <c r="AT9" s="30">
        <v>22</v>
      </c>
    </row>
    <row r="10" spans="1:46" ht="15.75">
      <c r="A10" s="21"/>
      <c r="B10" s="30">
        <v>21</v>
      </c>
      <c r="C10" s="21">
        <v>79</v>
      </c>
      <c r="D10" s="30">
        <v>21</v>
      </c>
      <c r="E10" s="21">
        <v>99</v>
      </c>
      <c r="F10" s="30">
        <v>21</v>
      </c>
      <c r="G10" s="21">
        <v>85</v>
      </c>
      <c r="H10" s="30">
        <v>21</v>
      </c>
      <c r="I10" s="21">
        <v>94</v>
      </c>
      <c r="J10" s="30">
        <v>21</v>
      </c>
      <c r="K10" s="21">
        <v>145</v>
      </c>
      <c r="L10" s="30">
        <v>21</v>
      </c>
      <c r="M10" s="21">
        <v>183</v>
      </c>
      <c r="N10" s="30">
        <v>21</v>
      </c>
      <c r="O10" s="22">
        <v>461</v>
      </c>
      <c r="P10" s="30">
        <v>21</v>
      </c>
      <c r="Q10" s="22">
        <v>1161</v>
      </c>
      <c r="R10" s="30">
        <v>21</v>
      </c>
      <c r="S10" s="22">
        <v>3001</v>
      </c>
      <c r="T10" s="30">
        <v>21</v>
      </c>
      <c r="U10" s="22">
        <v>7101</v>
      </c>
      <c r="V10" s="30">
        <v>21</v>
      </c>
      <c r="W10" s="22">
        <v>10151</v>
      </c>
      <c r="X10" s="30">
        <v>21</v>
      </c>
      <c r="Y10" s="22">
        <v>11201</v>
      </c>
      <c r="Z10" s="30">
        <v>21</v>
      </c>
      <c r="AA10" s="22">
        <v>16201</v>
      </c>
      <c r="AB10" s="30">
        <v>21</v>
      </c>
      <c r="AC10" s="31"/>
      <c r="AD10" s="30"/>
      <c r="AE10" s="31"/>
      <c r="AF10" s="30"/>
      <c r="AG10" s="31"/>
      <c r="AH10" s="30"/>
      <c r="AI10" s="31"/>
      <c r="AJ10" s="30"/>
      <c r="AK10" s="31"/>
      <c r="AL10" s="30"/>
      <c r="AM10" s="31"/>
      <c r="AN10" s="30"/>
      <c r="AO10" s="31"/>
      <c r="AP10" s="30"/>
      <c r="AQ10" s="31"/>
      <c r="AR10" s="30"/>
      <c r="AS10" s="22">
        <v>5001</v>
      </c>
      <c r="AT10" s="30">
        <v>21</v>
      </c>
    </row>
    <row r="11" spans="1:46" ht="15.75">
      <c r="A11" s="21">
        <v>66</v>
      </c>
      <c r="B11" s="30">
        <v>21</v>
      </c>
      <c r="C11" s="21">
        <v>80</v>
      </c>
      <c r="D11" s="30">
        <v>21</v>
      </c>
      <c r="E11" s="21">
        <v>100</v>
      </c>
      <c r="F11" s="30">
        <v>21</v>
      </c>
      <c r="G11" s="21">
        <v>87</v>
      </c>
      <c r="H11" s="30">
        <v>21</v>
      </c>
      <c r="I11" s="21">
        <v>96</v>
      </c>
      <c r="J11" s="30">
        <v>21</v>
      </c>
      <c r="K11" s="21">
        <v>148</v>
      </c>
      <c r="L11" s="30">
        <v>21</v>
      </c>
      <c r="M11" s="21">
        <v>186</v>
      </c>
      <c r="N11" s="30">
        <v>21</v>
      </c>
      <c r="O11" s="22">
        <v>470</v>
      </c>
      <c r="P11" s="30">
        <v>21</v>
      </c>
      <c r="Q11" s="22">
        <v>1180</v>
      </c>
      <c r="R11" s="30">
        <v>21</v>
      </c>
      <c r="S11" s="22">
        <v>3050</v>
      </c>
      <c r="T11" s="30">
        <v>21</v>
      </c>
      <c r="U11" s="22">
        <v>7200</v>
      </c>
      <c r="V11" s="30">
        <v>21</v>
      </c>
      <c r="W11" s="22">
        <v>10300</v>
      </c>
      <c r="X11" s="30">
        <v>21</v>
      </c>
      <c r="Y11" s="22">
        <v>11400</v>
      </c>
      <c r="Z11" s="30">
        <v>21</v>
      </c>
      <c r="AA11" s="22">
        <v>17000</v>
      </c>
      <c r="AB11" s="30">
        <v>21</v>
      </c>
      <c r="AC11" s="31">
        <v>370</v>
      </c>
      <c r="AD11" s="30">
        <v>6</v>
      </c>
      <c r="AE11" s="31">
        <v>700</v>
      </c>
      <c r="AF11" s="30">
        <v>6</v>
      </c>
      <c r="AG11" s="31"/>
      <c r="AH11" s="30">
        <v>6</v>
      </c>
      <c r="AI11" s="31">
        <v>140</v>
      </c>
      <c r="AJ11" s="30">
        <v>6</v>
      </c>
      <c r="AK11" s="31">
        <v>500</v>
      </c>
      <c r="AL11" s="30">
        <v>6</v>
      </c>
      <c r="AM11" s="31">
        <v>1200</v>
      </c>
      <c r="AN11" s="30">
        <v>6</v>
      </c>
      <c r="AO11" s="31">
        <v>1200</v>
      </c>
      <c r="AP11" s="30">
        <v>6</v>
      </c>
      <c r="AQ11" s="31">
        <v>1200</v>
      </c>
      <c r="AR11" s="30">
        <v>6</v>
      </c>
      <c r="AS11" s="22">
        <v>5150</v>
      </c>
      <c r="AT11" s="30">
        <v>21</v>
      </c>
    </row>
    <row r="12" spans="1:46" ht="15.75">
      <c r="A12" s="21">
        <v>67</v>
      </c>
      <c r="B12" s="30">
        <v>20</v>
      </c>
      <c r="C12" s="21">
        <v>81</v>
      </c>
      <c r="D12" s="30">
        <v>20</v>
      </c>
      <c r="E12" s="21">
        <v>101</v>
      </c>
      <c r="F12" s="30">
        <v>20</v>
      </c>
      <c r="G12" s="21">
        <v>88</v>
      </c>
      <c r="H12" s="30">
        <v>20</v>
      </c>
      <c r="I12" s="21">
        <v>97</v>
      </c>
      <c r="J12" s="30">
        <v>20</v>
      </c>
      <c r="K12" s="21">
        <v>149</v>
      </c>
      <c r="L12" s="30">
        <v>20</v>
      </c>
      <c r="M12" s="21">
        <v>187</v>
      </c>
      <c r="N12" s="30">
        <v>20</v>
      </c>
      <c r="O12" s="22">
        <v>471</v>
      </c>
      <c r="P12" s="30">
        <v>20</v>
      </c>
      <c r="Q12" s="22">
        <v>1181</v>
      </c>
      <c r="R12" s="30">
        <v>20</v>
      </c>
      <c r="S12" s="22">
        <v>3051</v>
      </c>
      <c r="T12" s="30">
        <v>20</v>
      </c>
      <c r="U12" s="22">
        <v>7201</v>
      </c>
      <c r="V12" s="30">
        <v>20</v>
      </c>
      <c r="W12" s="22">
        <v>10301</v>
      </c>
      <c r="X12" s="30">
        <v>20</v>
      </c>
      <c r="Y12" s="22">
        <v>11401</v>
      </c>
      <c r="Z12" s="30">
        <v>20</v>
      </c>
      <c r="AA12" s="22">
        <v>17001</v>
      </c>
      <c r="AB12" s="30">
        <v>20</v>
      </c>
      <c r="AC12" s="31"/>
      <c r="AD12" s="30"/>
      <c r="AE12" s="31"/>
      <c r="AF12" s="30"/>
      <c r="AG12" s="31"/>
      <c r="AH12" s="30"/>
      <c r="AI12" s="31"/>
      <c r="AJ12" s="30"/>
      <c r="AK12" s="31"/>
      <c r="AL12" s="30"/>
      <c r="AM12" s="31"/>
      <c r="AN12" s="30"/>
      <c r="AO12" s="31"/>
      <c r="AP12" s="30"/>
      <c r="AQ12" s="31"/>
      <c r="AR12" s="30"/>
      <c r="AS12" s="22">
        <v>5151</v>
      </c>
      <c r="AT12" s="30">
        <v>20</v>
      </c>
    </row>
    <row r="13" spans="1:46" ht="15.75">
      <c r="A13" s="21">
        <v>68</v>
      </c>
      <c r="B13" s="30">
        <v>20</v>
      </c>
      <c r="C13" s="21">
        <v>82</v>
      </c>
      <c r="D13" s="30">
        <v>20</v>
      </c>
      <c r="E13" s="21">
        <v>102</v>
      </c>
      <c r="F13" s="30">
        <v>20</v>
      </c>
      <c r="G13" s="21">
        <v>90</v>
      </c>
      <c r="H13" s="30">
        <v>20</v>
      </c>
      <c r="I13" s="21">
        <v>99</v>
      </c>
      <c r="J13" s="30">
        <v>20</v>
      </c>
      <c r="K13" s="21">
        <v>152</v>
      </c>
      <c r="L13" s="30">
        <v>20</v>
      </c>
      <c r="M13" s="21">
        <v>190</v>
      </c>
      <c r="N13" s="30">
        <v>20</v>
      </c>
      <c r="O13" s="22">
        <v>480</v>
      </c>
      <c r="P13" s="30">
        <v>20</v>
      </c>
      <c r="Q13" s="22">
        <v>1200</v>
      </c>
      <c r="R13" s="30">
        <v>20</v>
      </c>
      <c r="S13" s="22">
        <v>3100</v>
      </c>
      <c r="T13" s="30">
        <v>20</v>
      </c>
      <c r="U13" s="22">
        <v>7300</v>
      </c>
      <c r="V13" s="30">
        <v>20</v>
      </c>
      <c r="W13" s="22">
        <v>10450</v>
      </c>
      <c r="X13" s="30">
        <v>20</v>
      </c>
      <c r="Y13" s="22">
        <v>12000</v>
      </c>
      <c r="Z13" s="30">
        <v>20</v>
      </c>
      <c r="AA13" s="22">
        <v>17400</v>
      </c>
      <c r="AB13" s="30">
        <v>20</v>
      </c>
      <c r="AC13" s="31">
        <v>380</v>
      </c>
      <c r="AD13" s="30">
        <v>7</v>
      </c>
      <c r="AE13" s="31">
        <v>720</v>
      </c>
      <c r="AF13" s="30">
        <v>7</v>
      </c>
      <c r="AG13" s="31">
        <v>120</v>
      </c>
      <c r="AH13" s="30">
        <v>7</v>
      </c>
      <c r="AI13" s="31"/>
      <c r="AJ13" s="30">
        <v>7</v>
      </c>
      <c r="AK13" s="31">
        <v>525</v>
      </c>
      <c r="AL13" s="30">
        <v>7</v>
      </c>
      <c r="AM13" s="31">
        <v>1300</v>
      </c>
      <c r="AN13" s="30">
        <v>7</v>
      </c>
      <c r="AO13" s="31">
        <v>1300</v>
      </c>
      <c r="AP13" s="30">
        <v>7</v>
      </c>
      <c r="AQ13" s="31">
        <v>1300</v>
      </c>
      <c r="AR13" s="30">
        <v>7</v>
      </c>
      <c r="AS13" s="22">
        <v>5300</v>
      </c>
      <c r="AT13" s="30">
        <v>20</v>
      </c>
    </row>
    <row r="14" spans="1:46" ht="15.75">
      <c r="A14" s="21">
        <v>69</v>
      </c>
      <c r="B14" s="30">
        <v>19</v>
      </c>
      <c r="C14" s="21">
        <v>83</v>
      </c>
      <c r="D14" s="30">
        <v>19</v>
      </c>
      <c r="E14" s="21">
        <v>103</v>
      </c>
      <c r="F14" s="30">
        <v>19</v>
      </c>
      <c r="G14" s="21">
        <v>91</v>
      </c>
      <c r="H14" s="30">
        <v>19</v>
      </c>
      <c r="I14" s="21">
        <v>100</v>
      </c>
      <c r="J14" s="30">
        <v>19</v>
      </c>
      <c r="K14" s="21">
        <v>153</v>
      </c>
      <c r="L14" s="30">
        <v>19</v>
      </c>
      <c r="M14" s="21">
        <v>191</v>
      </c>
      <c r="N14" s="30">
        <v>19</v>
      </c>
      <c r="O14" s="22">
        <v>481</v>
      </c>
      <c r="P14" s="30">
        <v>19</v>
      </c>
      <c r="Q14" s="22">
        <v>1201</v>
      </c>
      <c r="R14" s="30">
        <v>19</v>
      </c>
      <c r="S14" s="22">
        <v>3101</v>
      </c>
      <c r="T14" s="30">
        <v>19</v>
      </c>
      <c r="U14" s="22">
        <v>7301</v>
      </c>
      <c r="V14" s="30">
        <v>19</v>
      </c>
      <c r="W14" s="22">
        <v>10451</v>
      </c>
      <c r="X14" s="30">
        <v>19</v>
      </c>
      <c r="Y14" s="22">
        <v>12001</v>
      </c>
      <c r="Z14" s="30">
        <v>19</v>
      </c>
      <c r="AA14" s="22">
        <v>17401</v>
      </c>
      <c r="AB14" s="30">
        <v>19</v>
      </c>
      <c r="AC14" s="31"/>
      <c r="AD14" s="30"/>
      <c r="AE14" s="31"/>
      <c r="AF14" s="30"/>
      <c r="AG14" s="31"/>
      <c r="AH14" s="30"/>
      <c r="AI14" s="31"/>
      <c r="AJ14" s="30"/>
      <c r="AK14" s="31"/>
      <c r="AL14" s="30"/>
      <c r="AM14" s="31"/>
      <c r="AN14" s="30"/>
      <c r="AO14" s="31"/>
      <c r="AP14" s="30"/>
      <c r="AQ14" s="31"/>
      <c r="AR14" s="30"/>
      <c r="AS14" s="22">
        <v>5301</v>
      </c>
      <c r="AT14" s="30">
        <v>19</v>
      </c>
    </row>
    <row r="15" spans="1:46" ht="15.75">
      <c r="A15" s="21">
        <v>70</v>
      </c>
      <c r="B15" s="30">
        <v>19</v>
      </c>
      <c r="C15" s="21">
        <v>84</v>
      </c>
      <c r="D15" s="30">
        <v>19</v>
      </c>
      <c r="E15" s="21">
        <v>104</v>
      </c>
      <c r="F15" s="30">
        <v>19</v>
      </c>
      <c r="G15" s="21">
        <v>94</v>
      </c>
      <c r="H15" s="30">
        <v>19</v>
      </c>
      <c r="I15" s="21">
        <v>102</v>
      </c>
      <c r="J15" s="30">
        <v>19</v>
      </c>
      <c r="K15" s="21">
        <v>156</v>
      </c>
      <c r="L15" s="30">
        <v>19</v>
      </c>
      <c r="M15" s="21">
        <v>194</v>
      </c>
      <c r="N15" s="30">
        <v>19</v>
      </c>
      <c r="O15" s="22">
        <v>495</v>
      </c>
      <c r="P15" s="30">
        <v>19</v>
      </c>
      <c r="Q15" s="22">
        <v>1220</v>
      </c>
      <c r="R15" s="30">
        <v>19</v>
      </c>
      <c r="S15" s="22">
        <v>3160</v>
      </c>
      <c r="T15" s="30">
        <v>19</v>
      </c>
      <c r="U15" s="22">
        <v>7400</v>
      </c>
      <c r="V15" s="30">
        <v>19</v>
      </c>
      <c r="W15" s="22">
        <v>11000</v>
      </c>
      <c r="X15" s="30">
        <v>19</v>
      </c>
      <c r="Y15" s="22">
        <v>12200</v>
      </c>
      <c r="Z15" s="30">
        <v>19</v>
      </c>
      <c r="AA15" s="22">
        <v>18200</v>
      </c>
      <c r="AB15" s="30">
        <v>19</v>
      </c>
      <c r="AC15" s="31">
        <v>390</v>
      </c>
      <c r="AD15" s="30">
        <v>8</v>
      </c>
      <c r="AE15" s="31">
        <v>740</v>
      </c>
      <c r="AF15" s="30">
        <v>8</v>
      </c>
      <c r="AG15" s="31"/>
      <c r="AH15" s="30">
        <v>8</v>
      </c>
      <c r="AI15" s="31">
        <v>160</v>
      </c>
      <c r="AJ15" s="30">
        <v>8</v>
      </c>
      <c r="AK15" s="31">
        <v>550</v>
      </c>
      <c r="AL15" s="30">
        <v>8</v>
      </c>
      <c r="AM15" s="31">
        <v>1400</v>
      </c>
      <c r="AN15" s="30">
        <v>8</v>
      </c>
      <c r="AO15" s="31">
        <v>1400</v>
      </c>
      <c r="AP15" s="30">
        <v>8</v>
      </c>
      <c r="AQ15" s="31">
        <v>1400</v>
      </c>
      <c r="AR15" s="30">
        <v>8</v>
      </c>
      <c r="AS15" s="22">
        <v>5450</v>
      </c>
      <c r="AT15" s="30">
        <v>19</v>
      </c>
    </row>
    <row r="16" spans="1:46" ht="15.75">
      <c r="A16" s="21">
        <v>71</v>
      </c>
      <c r="B16" s="30">
        <v>18</v>
      </c>
      <c r="C16" s="21">
        <v>85</v>
      </c>
      <c r="D16" s="30">
        <v>18</v>
      </c>
      <c r="E16" s="21">
        <v>105</v>
      </c>
      <c r="F16" s="30">
        <v>18</v>
      </c>
      <c r="G16" s="21">
        <v>95</v>
      </c>
      <c r="H16" s="30">
        <v>18</v>
      </c>
      <c r="I16" s="21">
        <v>103</v>
      </c>
      <c r="J16" s="30">
        <v>18</v>
      </c>
      <c r="K16" s="21">
        <v>157</v>
      </c>
      <c r="L16" s="30">
        <v>18</v>
      </c>
      <c r="M16" s="21">
        <v>195</v>
      </c>
      <c r="N16" s="30">
        <v>18</v>
      </c>
      <c r="O16" s="22">
        <v>496</v>
      </c>
      <c r="P16" s="30">
        <v>18</v>
      </c>
      <c r="Q16" s="22">
        <v>1221</v>
      </c>
      <c r="R16" s="30">
        <v>18</v>
      </c>
      <c r="S16" s="22">
        <v>3161</v>
      </c>
      <c r="T16" s="30">
        <v>18</v>
      </c>
      <c r="U16" s="22">
        <v>7401</v>
      </c>
      <c r="V16" s="30">
        <v>18</v>
      </c>
      <c r="W16" s="22">
        <v>11001</v>
      </c>
      <c r="X16" s="30">
        <v>18</v>
      </c>
      <c r="Y16" s="22">
        <v>12201</v>
      </c>
      <c r="Z16" s="30">
        <v>18</v>
      </c>
      <c r="AA16" s="22">
        <v>18201</v>
      </c>
      <c r="AB16" s="30">
        <v>18</v>
      </c>
      <c r="AC16" s="31"/>
      <c r="AD16" s="30"/>
      <c r="AE16" s="31"/>
      <c r="AF16" s="30"/>
      <c r="AG16" s="31"/>
      <c r="AH16" s="30"/>
      <c r="AI16" s="31"/>
      <c r="AJ16" s="30"/>
      <c r="AK16" s="31"/>
      <c r="AL16" s="30"/>
      <c r="AM16" s="31"/>
      <c r="AN16" s="30"/>
      <c r="AO16" s="31"/>
      <c r="AP16" s="30"/>
      <c r="AQ16" s="31"/>
      <c r="AR16" s="30"/>
      <c r="AS16" s="22">
        <v>5451</v>
      </c>
      <c r="AT16" s="30">
        <v>18</v>
      </c>
    </row>
    <row r="17" spans="1:46" ht="15.75">
      <c r="A17" s="21">
        <v>72</v>
      </c>
      <c r="B17" s="30">
        <v>18</v>
      </c>
      <c r="C17" s="21">
        <v>86</v>
      </c>
      <c r="D17" s="30">
        <v>18</v>
      </c>
      <c r="E17" s="21">
        <v>106</v>
      </c>
      <c r="F17" s="30">
        <v>18</v>
      </c>
      <c r="G17" s="21">
        <v>98</v>
      </c>
      <c r="H17" s="30">
        <v>18</v>
      </c>
      <c r="I17" s="21">
        <v>106</v>
      </c>
      <c r="J17" s="30">
        <v>18</v>
      </c>
      <c r="K17" s="21">
        <v>161</v>
      </c>
      <c r="L17" s="30">
        <v>18</v>
      </c>
      <c r="M17" s="21">
        <v>198</v>
      </c>
      <c r="N17" s="30">
        <v>18</v>
      </c>
      <c r="O17" s="22">
        <v>510</v>
      </c>
      <c r="P17" s="30">
        <v>18</v>
      </c>
      <c r="Q17" s="22">
        <v>1240</v>
      </c>
      <c r="R17" s="30">
        <v>18</v>
      </c>
      <c r="S17" s="22">
        <v>3220</v>
      </c>
      <c r="T17" s="30">
        <v>18</v>
      </c>
      <c r="U17" s="22">
        <v>7500</v>
      </c>
      <c r="V17" s="30">
        <v>18</v>
      </c>
      <c r="W17" s="22">
        <v>11150</v>
      </c>
      <c r="X17" s="30">
        <v>18</v>
      </c>
      <c r="Y17" s="22">
        <v>12400</v>
      </c>
      <c r="Z17" s="30">
        <v>18</v>
      </c>
      <c r="AA17" s="22">
        <v>19000</v>
      </c>
      <c r="AB17" s="30">
        <v>18</v>
      </c>
      <c r="AC17" s="31">
        <v>400</v>
      </c>
      <c r="AD17" s="30">
        <v>9</v>
      </c>
      <c r="AE17" s="31">
        <v>760</v>
      </c>
      <c r="AF17" s="30">
        <v>9</v>
      </c>
      <c r="AG17" s="31">
        <v>125</v>
      </c>
      <c r="AH17" s="30">
        <v>9</v>
      </c>
      <c r="AI17" s="31"/>
      <c r="AJ17" s="30">
        <v>9</v>
      </c>
      <c r="AK17" s="31">
        <v>575</v>
      </c>
      <c r="AL17" s="30">
        <v>9</v>
      </c>
      <c r="AM17" s="31">
        <v>1500</v>
      </c>
      <c r="AN17" s="30">
        <v>9</v>
      </c>
      <c r="AO17" s="31">
        <v>1500</v>
      </c>
      <c r="AP17" s="30">
        <v>9</v>
      </c>
      <c r="AQ17" s="31">
        <v>1500</v>
      </c>
      <c r="AR17" s="30">
        <v>9</v>
      </c>
      <c r="AS17" s="22">
        <v>6000</v>
      </c>
      <c r="AT17" s="30">
        <v>18</v>
      </c>
    </row>
    <row r="18" spans="1:46" ht="15.75">
      <c r="A18" s="21">
        <v>73</v>
      </c>
      <c r="B18" s="30">
        <v>17</v>
      </c>
      <c r="C18" s="21">
        <v>87</v>
      </c>
      <c r="D18" s="30">
        <v>17</v>
      </c>
      <c r="E18" s="21">
        <v>107</v>
      </c>
      <c r="F18" s="30">
        <v>17</v>
      </c>
      <c r="G18" s="21">
        <v>99</v>
      </c>
      <c r="H18" s="30">
        <v>17</v>
      </c>
      <c r="I18" s="21">
        <v>107</v>
      </c>
      <c r="J18" s="30">
        <v>17</v>
      </c>
      <c r="K18" s="21">
        <v>162</v>
      </c>
      <c r="L18" s="30">
        <v>17</v>
      </c>
      <c r="M18" s="21">
        <v>199</v>
      </c>
      <c r="N18" s="30">
        <v>17</v>
      </c>
      <c r="O18" s="22">
        <v>511</v>
      </c>
      <c r="P18" s="30">
        <v>17</v>
      </c>
      <c r="Q18" s="22">
        <v>1241</v>
      </c>
      <c r="R18" s="30">
        <v>17</v>
      </c>
      <c r="S18" s="22">
        <v>3221</v>
      </c>
      <c r="T18" s="30">
        <v>17</v>
      </c>
      <c r="U18" s="22">
        <v>7501</v>
      </c>
      <c r="V18" s="30">
        <v>17</v>
      </c>
      <c r="W18" s="22">
        <v>11151</v>
      </c>
      <c r="X18" s="30">
        <v>17</v>
      </c>
      <c r="Y18" s="22">
        <v>12401</v>
      </c>
      <c r="Z18" s="30">
        <v>17</v>
      </c>
      <c r="AA18" s="22">
        <v>19001</v>
      </c>
      <c r="AB18" s="30">
        <v>17</v>
      </c>
      <c r="AC18" s="31"/>
      <c r="AD18" s="30"/>
      <c r="AE18" s="31"/>
      <c r="AF18" s="30"/>
      <c r="AG18" s="31"/>
      <c r="AH18" s="30"/>
      <c r="AI18" s="31"/>
      <c r="AJ18" s="30"/>
      <c r="AK18" s="31"/>
      <c r="AL18" s="30"/>
      <c r="AM18" s="31"/>
      <c r="AN18" s="30"/>
      <c r="AO18" s="31"/>
      <c r="AP18" s="30"/>
      <c r="AQ18" s="31"/>
      <c r="AR18" s="30"/>
      <c r="AS18" s="22">
        <v>6001</v>
      </c>
      <c r="AT18" s="30">
        <v>17</v>
      </c>
    </row>
    <row r="19" spans="1:46" ht="15.75">
      <c r="A19" s="21">
        <v>74</v>
      </c>
      <c r="B19" s="30">
        <v>17</v>
      </c>
      <c r="C19" s="21">
        <v>88</v>
      </c>
      <c r="D19" s="30">
        <v>17</v>
      </c>
      <c r="E19" s="21">
        <v>109</v>
      </c>
      <c r="F19" s="30">
        <v>17</v>
      </c>
      <c r="G19" s="21">
        <v>102</v>
      </c>
      <c r="H19" s="30">
        <v>17</v>
      </c>
      <c r="I19" s="21">
        <v>110</v>
      </c>
      <c r="J19" s="30">
        <v>17</v>
      </c>
      <c r="K19" s="21">
        <v>166</v>
      </c>
      <c r="L19" s="30">
        <v>17</v>
      </c>
      <c r="M19" s="21">
        <v>202</v>
      </c>
      <c r="N19" s="30">
        <v>17</v>
      </c>
      <c r="O19" s="22">
        <v>525</v>
      </c>
      <c r="P19" s="30">
        <v>17</v>
      </c>
      <c r="Q19" s="22">
        <v>1260</v>
      </c>
      <c r="R19" s="30">
        <v>17</v>
      </c>
      <c r="S19" s="22">
        <v>3300</v>
      </c>
      <c r="T19" s="30">
        <v>17</v>
      </c>
      <c r="U19" s="22">
        <v>8000</v>
      </c>
      <c r="V19" s="30">
        <v>17</v>
      </c>
      <c r="W19" s="22">
        <v>11300</v>
      </c>
      <c r="X19" s="30">
        <v>17</v>
      </c>
      <c r="Y19" s="22">
        <v>13000</v>
      </c>
      <c r="Z19" s="30">
        <v>17</v>
      </c>
      <c r="AA19" s="22">
        <v>19500</v>
      </c>
      <c r="AB19" s="30">
        <v>17</v>
      </c>
      <c r="AC19" s="31">
        <v>410</v>
      </c>
      <c r="AD19" s="30">
        <v>10</v>
      </c>
      <c r="AE19" s="31">
        <v>780</v>
      </c>
      <c r="AF19" s="30">
        <v>10</v>
      </c>
      <c r="AG19" s="31">
        <v>130</v>
      </c>
      <c r="AH19" s="30">
        <v>10</v>
      </c>
      <c r="AI19" s="31">
        <v>175</v>
      </c>
      <c r="AJ19" s="30">
        <v>10</v>
      </c>
      <c r="AK19" s="31">
        <v>600</v>
      </c>
      <c r="AL19" s="30">
        <v>10</v>
      </c>
      <c r="AM19" s="31">
        <v>1600</v>
      </c>
      <c r="AN19" s="30">
        <v>10</v>
      </c>
      <c r="AO19" s="31">
        <v>1600</v>
      </c>
      <c r="AP19" s="30">
        <v>10</v>
      </c>
      <c r="AQ19" s="31">
        <v>1600</v>
      </c>
      <c r="AR19" s="30">
        <v>10</v>
      </c>
      <c r="AS19" s="22">
        <v>6150</v>
      </c>
      <c r="AT19" s="30">
        <v>17</v>
      </c>
    </row>
    <row r="20" spans="1:46" ht="15.75">
      <c r="A20" s="21">
        <v>75</v>
      </c>
      <c r="B20" s="30">
        <v>16</v>
      </c>
      <c r="C20" s="21">
        <v>89</v>
      </c>
      <c r="D20" s="30">
        <v>16</v>
      </c>
      <c r="E20" s="21">
        <v>110</v>
      </c>
      <c r="F20" s="30">
        <v>16</v>
      </c>
      <c r="G20" s="21">
        <v>103</v>
      </c>
      <c r="H20" s="30">
        <v>16</v>
      </c>
      <c r="I20" s="21">
        <v>111</v>
      </c>
      <c r="J20" s="30">
        <v>16</v>
      </c>
      <c r="K20" s="21">
        <v>167</v>
      </c>
      <c r="L20" s="30">
        <v>16</v>
      </c>
      <c r="M20" s="21">
        <v>203</v>
      </c>
      <c r="N20" s="30">
        <v>16</v>
      </c>
      <c r="O20" s="22">
        <v>526</v>
      </c>
      <c r="P20" s="30">
        <v>16</v>
      </c>
      <c r="Q20" s="22">
        <v>1261</v>
      </c>
      <c r="R20" s="30">
        <v>16</v>
      </c>
      <c r="S20" s="22">
        <v>3301</v>
      </c>
      <c r="T20" s="30">
        <v>16</v>
      </c>
      <c r="U20" s="22">
        <v>8001</v>
      </c>
      <c r="V20" s="30">
        <v>16</v>
      </c>
      <c r="W20" s="22">
        <v>11301</v>
      </c>
      <c r="X20" s="30">
        <v>16</v>
      </c>
      <c r="Y20" s="22">
        <v>13001</v>
      </c>
      <c r="Z20" s="30">
        <v>16</v>
      </c>
      <c r="AA20" s="22">
        <v>19501</v>
      </c>
      <c r="AB20" s="30">
        <v>16</v>
      </c>
      <c r="AC20" s="31"/>
      <c r="AD20" s="30"/>
      <c r="AE20" s="31"/>
      <c r="AF20" s="30"/>
      <c r="AG20" s="31"/>
      <c r="AH20" s="30"/>
      <c r="AI20" s="31"/>
      <c r="AJ20" s="30"/>
      <c r="AK20" s="31"/>
      <c r="AL20" s="30"/>
      <c r="AM20" s="31"/>
      <c r="AN20" s="30"/>
      <c r="AO20" s="31"/>
      <c r="AP20" s="30"/>
      <c r="AQ20" s="31"/>
      <c r="AR20" s="30"/>
      <c r="AS20" s="22">
        <v>6151</v>
      </c>
      <c r="AT20" s="30">
        <v>16</v>
      </c>
    </row>
    <row r="21" spans="1:46" ht="15.75">
      <c r="A21" s="21">
        <v>76</v>
      </c>
      <c r="B21" s="30">
        <v>16</v>
      </c>
      <c r="C21" s="21">
        <v>90</v>
      </c>
      <c r="D21" s="30">
        <v>16</v>
      </c>
      <c r="E21" s="21">
        <v>112</v>
      </c>
      <c r="F21" s="30">
        <v>16</v>
      </c>
      <c r="G21" s="21">
        <v>106</v>
      </c>
      <c r="H21" s="30">
        <v>16</v>
      </c>
      <c r="I21" s="21">
        <v>115</v>
      </c>
      <c r="J21" s="30">
        <v>16</v>
      </c>
      <c r="K21" s="21">
        <v>171</v>
      </c>
      <c r="L21" s="30">
        <v>16</v>
      </c>
      <c r="M21" s="21">
        <v>207</v>
      </c>
      <c r="N21" s="30">
        <v>16</v>
      </c>
      <c r="O21" s="22">
        <v>540</v>
      </c>
      <c r="P21" s="30">
        <v>16</v>
      </c>
      <c r="Q21" s="22">
        <v>1280</v>
      </c>
      <c r="R21" s="30">
        <v>16</v>
      </c>
      <c r="S21" s="22">
        <v>3380</v>
      </c>
      <c r="T21" s="30">
        <v>16</v>
      </c>
      <c r="U21" s="22">
        <v>8100</v>
      </c>
      <c r="V21" s="30">
        <v>16</v>
      </c>
      <c r="W21" s="22">
        <v>11450</v>
      </c>
      <c r="X21" s="30">
        <v>16</v>
      </c>
      <c r="Y21" s="22">
        <v>13250</v>
      </c>
      <c r="Z21" s="30">
        <v>16</v>
      </c>
      <c r="AA21" s="22">
        <v>20400</v>
      </c>
      <c r="AB21" s="30">
        <v>16</v>
      </c>
      <c r="AC21" s="31">
        <v>420</v>
      </c>
      <c r="AD21" s="30">
        <v>11</v>
      </c>
      <c r="AE21" s="31">
        <v>800</v>
      </c>
      <c r="AF21" s="30">
        <v>11</v>
      </c>
      <c r="AG21" s="31">
        <v>135</v>
      </c>
      <c r="AH21" s="30">
        <v>11</v>
      </c>
      <c r="AI21" s="31"/>
      <c r="AJ21" s="30">
        <v>11</v>
      </c>
      <c r="AK21" s="31">
        <v>625</v>
      </c>
      <c r="AL21" s="30">
        <v>11</v>
      </c>
      <c r="AM21" s="31">
        <v>1700</v>
      </c>
      <c r="AN21" s="30">
        <v>11</v>
      </c>
      <c r="AO21" s="31">
        <v>1700</v>
      </c>
      <c r="AP21" s="30">
        <v>11</v>
      </c>
      <c r="AQ21" s="31">
        <v>1700</v>
      </c>
      <c r="AR21" s="30">
        <v>11</v>
      </c>
      <c r="AS21" s="22">
        <v>6300</v>
      </c>
      <c r="AT21" s="30">
        <v>16</v>
      </c>
    </row>
    <row r="22" spans="1:46" ht="15.75">
      <c r="A22" s="21">
        <v>77</v>
      </c>
      <c r="B22" s="30">
        <v>15</v>
      </c>
      <c r="C22" s="21">
        <v>91</v>
      </c>
      <c r="D22" s="30">
        <v>15</v>
      </c>
      <c r="E22" s="21">
        <v>113</v>
      </c>
      <c r="F22" s="30">
        <v>15</v>
      </c>
      <c r="G22" s="21">
        <v>107</v>
      </c>
      <c r="H22" s="30">
        <v>15</v>
      </c>
      <c r="I22" s="21">
        <v>116</v>
      </c>
      <c r="J22" s="30">
        <v>15</v>
      </c>
      <c r="K22" s="21">
        <v>172</v>
      </c>
      <c r="L22" s="30">
        <v>15</v>
      </c>
      <c r="M22" s="21">
        <v>208</v>
      </c>
      <c r="N22" s="30">
        <v>15</v>
      </c>
      <c r="O22" s="22">
        <v>541</v>
      </c>
      <c r="P22" s="30">
        <v>15</v>
      </c>
      <c r="Q22" s="22">
        <v>1281</v>
      </c>
      <c r="R22" s="30">
        <v>15</v>
      </c>
      <c r="S22" s="22">
        <v>3381</v>
      </c>
      <c r="T22" s="30">
        <v>15</v>
      </c>
      <c r="U22" s="22">
        <v>8101</v>
      </c>
      <c r="V22" s="30">
        <v>15</v>
      </c>
      <c r="W22" s="22">
        <v>11451</v>
      </c>
      <c r="X22" s="30">
        <v>15</v>
      </c>
      <c r="Y22" s="22">
        <v>13251</v>
      </c>
      <c r="Z22" s="30">
        <v>15</v>
      </c>
      <c r="AA22" s="22">
        <v>20401</v>
      </c>
      <c r="AB22" s="30">
        <v>15</v>
      </c>
      <c r="AC22" s="31"/>
      <c r="AD22" s="30"/>
      <c r="AE22" s="31"/>
      <c r="AF22" s="30"/>
      <c r="AG22" s="31"/>
      <c r="AH22" s="30"/>
      <c r="AI22" s="31"/>
      <c r="AJ22" s="30"/>
      <c r="AK22" s="31"/>
      <c r="AL22" s="30"/>
      <c r="AM22" s="31"/>
      <c r="AN22" s="30"/>
      <c r="AO22" s="31"/>
      <c r="AP22" s="30"/>
      <c r="AQ22" s="31"/>
      <c r="AR22" s="30"/>
      <c r="AS22" s="22">
        <v>6301</v>
      </c>
      <c r="AT22" s="30">
        <v>15</v>
      </c>
    </row>
    <row r="23" spans="1:46" ht="15.75">
      <c r="A23" s="21">
        <v>78</v>
      </c>
      <c r="B23" s="30">
        <v>15</v>
      </c>
      <c r="C23" s="21">
        <v>93</v>
      </c>
      <c r="D23" s="30">
        <v>15</v>
      </c>
      <c r="E23" s="21">
        <v>115</v>
      </c>
      <c r="F23" s="30">
        <v>15</v>
      </c>
      <c r="G23" s="21">
        <v>110</v>
      </c>
      <c r="H23" s="30">
        <v>15</v>
      </c>
      <c r="I23" s="21">
        <v>120</v>
      </c>
      <c r="J23" s="30">
        <v>15</v>
      </c>
      <c r="K23" s="21">
        <v>177</v>
      </c>
      <c r="L23" s="30">
        <v>15</v>
      </c>
      <c r="M23" s="21">
        <v>212</v>
      </c>
      <c r="N23" s="30">
        <v>15</v>
      </c>
      <c r="O23" s="22">
        <v>555</v>
      </c>
      <c r="P23" s="30">
        <v>15</v>
      </c>
      <c r="Q23" s="22">
        <v>1320</v>
      </c>
      <c r="R23" s="30">
        <v>15</v>
      </c>
      <c r="S23" s="22">
        <v>3460</v>
      </c>
      <c r="T23" s="30">
        <v>15</v>
      </c>
      <c r="U23" s="22">
        <v>8200</v>
      </c>
      <c r="V23" s="30">
        <v>15</v>
      </c>
      <c r="W23" s="22">
        <v>12000</v>
      </c>
      <c r="X23" s="30">
        <v>15</v>
      </c>
      <c r="Y23" s="22">
        <v>13500</v>
      </c>
      <c r="Z23" s="30">
        <v>15</v>
      </c>
      <c r="AA23" s="22">
        <v>21300</v>
      </c>
      <c r="AB23" s="30">
        <v>15</v>
      </c>
      <c r="AC23" s="31">
        <v>430</v>
      </c>
      <c r="AD23" s="30">
        <v>12</v>
      </c>
      <c r="AE23" s="31">
        <v>825</v>
      </c>
      <c r="AF23" s="30">
        <v>12</v>
      </c>
      <c r="AG23" s="31"/>
      <c r="AH23" s="30">
        <v>12</v>
      </c>
      <c r="AI23" s="31">
        <v>190</v>
      </c>
      <c r="AJ23" s="30">
        <v>12</v>
      </c>
      <c r="AK23" s="31">
        <v>650</v>
      </c>
      <c r="AL23" s="30">
        <v>12</v>
      </c>
      <c r="AM23" s="31">
        <v>1800</v>
      </c>
      <c r="AN23" s="30">
        <v>12</v>
      </c>
      <c r="AO23" s="31">
        <v>1800</v>
      </c>
      <c r="AP23" s="30">
        <v>12</v>
      </c>
      <c r="AQ23" s="31">
        <v>1800</v>
      </c>
      <c r="AR23" s="30">
        <v>12</v>
      </c>
      <c r="AS23" s="22">
        <v>6450</v>
      </c>
      <c r="AT23" s="30">
        <v>15</v>
      </c>
    </row>
    <row r="24" spans="1:46" ht="15.75">
      <c r="A24" s="21">
        <v>79</v>
      </c>
      <c r="B24" s="30">
        <v>14</v>
      </c>
      <c r="C24" s="21">
        <v>94</v>
      </c>
      <c r="D24" s="30">
        <v>14</v>
      </c>
      <c r="E24" s="21">
        <v>116</v>
      </c>
      <c r="F24" s="30">
        <v>14</v>
      </c>
      <c r="G24" s="21">
        <v>111</v>
      </c>
      <c r="H24" s="30">
        <v>14</v>
      </c>
      <c r="I24" s="21">
        <v>121</v>
      </c>
      <c r="J24" s="30">
        <v>14</v>
      </c>
      <c r="K24" s="21">
        <v>178</v>
      </c>
      <c r="L24" s="30">
        <v>14</v>
      </c>
      <c r="M24" s="21">
        <v>213</v>
      </c>
      <c r="N24" s="30">
        <v>14</v>
      </c>
      <c r="O24" s="22">
        <v>556</v>
      </c>
      <c r="P24" s="30">
        <v>14</v>
      </c>
      <c r="Q24" s="22">
        <v>1321</v>
      </c>
      <c r="R24" s="30">
        <v>14</v>
      </c>
      <c r="S24" s="22">
        <v>3461</v>
      </c>
      <c r="T24" s="30">
        <v>14</v>
      </c>
      <c r="U24" s="22">
        <v>8201</v>
      </c>
      <c r="V24" s="30">
        <v>14</v>
      </c>
      <c r="W24" s="22">
        <v>12001</v>
      </c>
      <c r="X24" s="30">
        <v>14</v>
      </c>
      <c r="Y24" s="22">
        <v>13501</v>
      </c>
      <c r="Z24" s="30">
        <v>14</v>
      </c>
      <c r="AA24" s="22">
        <v>21301</v>
      </c>
      <c r="AB24" s="30">
        <v>14</v>
      </c>
      <c r="AC24" s="31"/>
      <c r="AD24" s="30"/>
      <c r="AE24" s="31"/>
      <c r="AF24" s="30"/>
      <c r="AG24" s="31"/>
      <c r="AH24" s="30"/>
      <c r="AI24" s="31"/>
      <c r="AJ24" s="30"/>
      <c r="AK24" s="31"/>
      <c r="AL24" s="30"/>
      <c r="AM24" s="31"/>
      <c r="AN24" s="30"/>
      <c r="AO24" s="31"/>
      <c r="AP24" s="30"/>
      <c r="AQ24" s="31"/>
      <c r="AR24" s="30"/>
      <c r="AS24" s="22">
        <v>6451</v>
      </c>
      <c r="AT24" s="30">
        <v>14</v>
      </c>
    </row>
    <row r="25" spans="1:46" ht="15.75">
      <c r="A25" s="21">
        <v>80</v>
      </c>
      <c r="B25" s="30">
        <v>14</v>
      </c>
      <c r="C25" s="21">
        <v>96</v>
      </c>
      <c r="D25" s="30">
        <v>14</v>
      </c>
      <c r="E25" s="21">
        <v>118</v>
      </c>
      <c r="F25" s="30">
        <v>14</v>
      </c>
      <c r="G25" s="23">
        <v>115</v>
      </c>
      <c r="H25" s="30">
        <v>14</v>
      </c>
      <c r="I25" s="21">
        <v>125</v>
      </c>
      <c r="J25" s="30">
        <v>14</v>
      </c>
      <c r="K25" s="21">
        <v>183</v>
      </c>
      <c r="L25" s="30">
        <v>14</v>
      </c>
      <c r="M25" s="21">
        <v>218</v>
      </c>
      <c r="N25" s="30">
        <v>14</v>
      </c>
      <c r="O25" s="22">
        <v>570</v>
      </c>
      <c r="P25" s="30">
        <v>14</v>
      </c>
      <c r="Q25" s="22">
        <v>1360</v>
      </c>
      <c r="R25" s="30">
        <v>14</v>
      </c>
      <c r="S25" s="22">
        <v>3550</v>
      </c>
      <c r="T25" s="30">
        <v>14</v>
      </c>
      <c r="U25" s="22">
        <v>8300</v>
      </c>
      <c r="V25" s="30">
        <v>14</v>
      </c>
      <c r="W25" s="22">
        <v>12150</v>
      </c>
      <c r="X25" s="30">
        <v>14</v>
      </c>
      <c r="Y25" s="22">
        <v>14200</v>
      </c>
      <c r="Z25" s="30">
        <v>14</v>
      </c>
      <c r="AA25" s="22">
        <v>22200</v>
      </c>
      <c r="AB25" s="30">
        <v>14</v>
      </c>
      <c r="AC25" s="31">
        <v>440</v>
      </c>
      <c r="AD25" s="30">
        <v>13</v>
      </c>
      <c r="AE25" s="31">
        <v>850</v>
      </c>
      <c r="AF25" s="30">
        <v>13</v>
      </c>
      <c r="AG25" s="31">
        <v>140</v>
      </c>
      <c r="AH25" s="30">
        <v>13</v>
      </c>
      <c r="AI25" s="31"/>
      <c r="AJ25" s="30">
        <v>13</v>
      </c>
      <c r="AK25" s="31">
        <v>675</v>
      </c>
      <c r="AL25" s="30">
        <v>13</v>
      </c>
      <c r="AM25" s="31">
        <v>1900</v>
      </c>
      <c r="AN25" s="30">
        <v>13</v>
      </c>
      <c r="AO25" s="31">
        <v>1900</v>
      </c>
      <c r="AP25" s="30">
        <v>13</v>
      </c>
      <c r="AQ25" s="31">
        <v>1900</v>
      </c>
      <c r="AR25" s="30">
        <v>13</v>
      </c>
      <c r="AS25" s="22">
        <v>7000</v>
      </c>
      <c r="AT25" s="30">
        <v>14</v>
      </c>
    </row>
    <row r="26" spans="1:46" ht="15.75">
      <c r="A26" s="21">
        <v>81</v>
      </c>
      <c r="B26" s="30">
        <v>13</v>
      </c>
      <c r="C26" s="21">
        <v>97</v>
      </c>
      <c r="D26" s="30">
        <v>13</v>
      </c>
      <c r="E26" s="21">
        <v>119</v>
      </c>
      <c r="F26" s="30">
        <v>13</v>
      </c>
      <c r="G26" s="23">
        <v>116</v>
      </c>
      <c r="H26" s="30">
        <v>13</v>
      </c>
      <c r="I26" s="21">
        <v>126</v>
      </c>
      <c r="J26" s="30">
        <v>13</v>
      </c>
      <c r="K26" s="21">
        <v>184</v>
      </c>
      <c r="L26" s="30">
        <v>13</v>
      </c>
      <c r="M26" s="21">
        <v>219</v>
      </c>
      <c r="N26" s="30">
        <v>13</v>
      </c>
      <c r="O26" s="22">
        <v>571</v>
      </c>
      <c r="P26" s="30">
        <v>13</v>
      </c>
      <c r="Q26" s="22">
        <v>1361</v>
      </c>
      <c r="R26" s="30">
        <v>13</v>
      </c>
      <c r="S26" s="22">
        <v>3551</v>
      </c>
      <c r="T26" s="30">
        <v>13</v>
      </c>
      <c r="U26" s="22">
        <v>8301</v>
      </c>
      <c r="V26" s="30">
        <v>13</v>
      </c>
      <c r="W26" s="22">
        <v>12151</v>
      </c>
      <c r="X26" s="30">
        <v>13</v>
      </c>
      <c r="Y26" s="22">
        <v>14201</v>
      </c>
      <c r="Z26" s="30">
        <v>13</v>
      </c>
      <c r="AA26" s="22">
        <v>22201</v>
      </c>
      <c r="AB26" s="30">
        <v>13</v>
      </c>
      <c r="AC26" s="31"/>
      <c r="AD26" s="30"/>
      <c r="AE26" s="31"/>
      <c r="AF26" s="30"/>
      <c r="AG26" s="31"/>
      <c r="AH26" s="30"/>
      <c r="AI26" s="31"/>
      <c r="AJ26" s="30"/>
      <c r="AK26" s="31"/>
      <c r="AL26" s="30"/>
      <c r="AM26" s="31"/>
      <c r="AN26" s="30"/>
      <c r="AO26" s="31"/>
      <c r="AP26" s="30"/>
      <c r="AQ26" s="31"/>
      <c r="AR26" s="30"/>
      <c r="AS26" s="22">
        <v>7001</v>
      </c>
      <c r="AT26" s="30">
        <v>13</v>
      </c>
    </row>
    <row r="27" spans="1:46" ht="15.75">
      <c r="A27" s="21">
        <v>83</v>
      </c>
      <c r="B27" s="30">
        <v>13</v>
      </c>
      <c r="C27" s="21">
        <v>99</v>
      </c>
      <c r="D27" s="30">
        <v>13</v>
      </c>
      <c r="E27" s="21">
        <v>121</v>
      </c>
      <c r="F27" s="30">
        <v>13</v>
      </c>
      <c r="G27" s="21">
        <v>120</v>
      </c>
      <c r="H27" s="30">
        <v>13</v>
      </c>
      <c r="I27" s="21">
        <v>130</v>
      </c>
      <c r="J27" s="30">
        <v>13</v>
      </c>
      <c r="K27" s="21">
        <v>190</v>
      </c>
      <c r="L27" s="30">
        <v>13</v>
      </c>
      <c r="M27" s="21">
        <v>224</v>
      </c>
      <c r="N27" s="30">
        <v>13</v>
      </c>
      <c r="O27" s="22">
        <v>585</v>
      </c>
      <c r="P27" s="30">
        <v>13</v>
      </c>
      <c r="Q27" s="22">
        <v>1400</v>
      </c>
      <c r="R27" s="30">
        <v>13</v>
      </c>
      <c r="S27" s="22">
        <v>4040</v>
      </c>
      <c r="T27" s="30">
        <v>13</v>
      </c>
      <c r="U27" s="22">
        <v>8400</v>
      </c>
      <c r="V27" s="30">
        <v>13</v>
      </c>
      <c r="W27" s="22">
        <v>12300</v>
      </c>
      <c r="X27" s="30">
        <v>13</v>
      </c>
      <c r="Y27" s="22">
        <v>14500</v>
      </c>
      <c r="Z27" s="30">
        <v>13</v>
      </c>
      <c r="AA27" s="22">
        <v>23100</v>
      </c>
      <c r="AB27" s="30">
        <v>13</v>
      </c>
      <c r="AC27" s="31">
        <v>450</v>
      </c>
      <c r="AD27" s="30">
        <v>14</v>
      </c>
      <c r="AE27" s="31">
        <v>875</v>
      </c>
      <c r="AF27" s="30">
        <v>14</v>
      </c>
      <c r="AG27" s="31">
        <v>144</v>
      </c>
      <c r="AH27" s="30">
        <v>14</v>
      </c>
      <c r="AI27" s="31">
        <v>220</v>
      </c>
      <c r="AJ27" s="30">
        <v>14</v>
      </c>
      <c r="AK27" s="31">
        <v>700</v>
      </c>
      <c r="AL27" s="30">
        <v>14</v>
      </c>
      <c r="AM27" s="31">
        <v>2000</v>
      </c>
      <c r="AN27" s="30">
        <v>14</v>
      </c>
      <c r="AO27" s="31">
        <v>2000</v>
      </c>
      <c r="AP27" s="30">
        <v>14</v>
      </c>
      <c r="AQ27" s="31">
        <v>2000</v>
      </c>
      <c r="AR27" s="30">
        <v>14</v>
      </c>
      <c r="AS27" s="22">
        <v>7100</v>
      </c>
      <c r="AT27" s="30">
        <v>13</v>
      </c>
    </row>
    <row r="28" spans="1:46" ht="15.75">
      <c r="A28" s="21">
        <v>84</v>
      </c>
      <c r="B28" s="30">
        <v>12</v>
      </c>
      <c r="C28" s="21">
        <v>100</v>
      </c>
      <c r="D28" s="30">
        <v>12</v>
      </c>
      <c r="E28" s="21">
        <v>122</v>
      </c>
      <c r="F28" s="30">
        <v>12</v>
      </c>
      <c r="G28" s="21">
        <v>121</v>
      </c>
      <c r="H28" s="30">
        <v>12</v>
      </c>
      <c r="I28" s="21">
        <v>131</v>
      </c>
      <c r="J28" s="30">
        <v>12</v>
      </c>
      <c r="K28" s="21">
        <v>191</v>
      </c>
      <c r="L28" s="30">
        <v>12</v>
      </c>
      <c r="M28" s="21">
        <v>225</v>
      </c>
      <c r="N28" s="30">
        <v>12</v>
      </c>
      <c r="O28" s="22">
        <v>586</v>
      </c>
      <c r="P28" s="30">
        <v>12</v>
      </c>
      <c r="Q28" s="22">
        <v>1401</v>
      </c>
      <c r="R28" s="30">
        <v>12</v>
      </c>
      <c r="S28" s="22">
        <v>4041</v>
      </c>
      <c r="T28" s="30">
        <v>12</v>
      </c>
      <c r="U28" s="22">
        <v>8401</v>
      </c>
      <c r="V28" s="30">
        <v>12</v>
      </c>
      <c r="W28" s="22">
        <v>12301</v>
      </c>
      <c r="X28" s="30">
        <v>12</v>
      </c>
      <c r="Y28" s="22">
        <v>14501</v>
      </c>
      <c r="Z28" s="30">
        <v>12</v>
      </c>
      <c r="AA28" s="22">
        <v>23101</v>
      </c>
      <c r="AB28" s="30">
        <v>12</v>
      </c>
      <c r="AC28" s="31"/>
      <c r="AD28" s="30"/>
      <c r="AE28" s="31"/>
      <c r="AF28" s="30"/>
      <c r="AG28" s="31"/>
      <c r="AH28" s="30"/>
      <c r="AI28" s="31"/>
      <c r="AJ28" s="30"/>
      <c r="AK28" s="31"/>
      <c r="AL28" s="30"/>
      <c r="AM28" s="31"/>
      <c r="AN28" s="30"/>
      <c r="AO28" s="31"/>
      <c r="AP28" s="30"/>
      <c r="AQ28" s="31"/>
      <c r="AR28" s="30"/>
      <c r="AS28" s="22">
        <v>7101</v>
      </c>
      <c r="AT28" s="30">
        <v>12</v>
      </c>
    </row>
    <row r="29" spans="1:46" ht="15.75">
      <c r="A29" s="21">
        <v>86</v>
      </c>
      <c r="B29" s="30">
        <v>12</v>
      </c>
      <c r="C29" s="21">
        <v>102</v>
      </c>
      <c r="D29" s="30">
        <v>12</v>
      </c>
      <c r="E29" s="21">
        <v>125</v>
      </c>
      <c r="F29" s="30">
        <v>12</v>
      </c>
      <c r="G29" s="21">
        <v>125</v>
      </c>
      <c r="H29" s="30">
        <v>12</v>
      </c>
      <c r="I29" s="21">
        <v>135</v>
      </c>
      <c r="J29" s="30">
        <v>12</v>
      </c>
      <c r="K29" s="21">
        <v>197</v>
      </c>
      <c r="L29" s="30">
        <v>12</v>
      </c>
      <c r="M29" s="21">
        <v>230</v>
      </c>
      <c r="N29" s="30">
        <v>12</v>
      </c>
      <c r="O29" s="22">
        <v>1000</v>
      </c>
      <c r="P29" s="30">
        <v>12</v>
      </c>
      <c r="Q29" s="22">
        <v>1450</v>
      </c>
      <c r="R29" s="30">
        <v>12</v>
      </c>
      <c r="S29" s="22">
        <v>4130</v>
      </c>
      <c r="T29" s="30">
        <v>12</v>
      </c>
      <c r="U29" s="22">
        <v>8500</v>
      </c>
      <c r="V29" s="30">
        <v>12</v>
      </c>
      <c r="W29" s="22">
        <v>12450</v>
      </c>
      <c r="X29" s="30">
        <v>12</v>
      </c>
      <c r="Y29" s="22">
        <v>15200</v>
      </c>
      <c r="Z29" s="30">
        <v>12</v>
      </c>
      <c r="AA29" s="22">
        <v>24000</v>
      </c>
      <c r="AB29" s="30">
        <v>12</v>
      </c>
      <c r="AC29" s="31">
        <v>460</v>
      </c>
      <c r="AD29" s="30">
        <v>15</v>
      </c>
      <c r="AE29" s="31">
        <v>900</v>
      </c>
      <c r="AF29" s="30">
        <v>15</v>
      </c>
      <c r="AG29" s="31"/>
      <c r="AH29" s="30">
        <v>15</v>
      </c>
      <c r="AI29" s="31">
        <v>230</v>
      </c>
      <c r="AJ29" s="30">
        <v>15</v>
      </c>
      <c r="AK29" s="31">
        <v>725</v>
      </c>
      <c r="AL29" s="30">
        <v>15</v>
      </c>
      <c r="AM29" s="31">
        <v>2100</v>
      </c>
      <c r="AN29" s="30">
        <v>15</v>
      </c>
      <c r="AO29" s="31">
        <v>2200</v>
      </c>
      <c r="AP29" s="30">
        <v>15</v>
      </c>
      <c r="AQ29" s="31">
        <v>2200</v>
      </c>
      <c r="AR29" s="30">
        <v>15</v>
      </c>
      <c r="AS29" s="22">
        <v>7200</v>
      </c>
      <c r="AT29" s="30">
        <v>12</v>
      </c>
    </row>
    <row r="30" spans="1:46" ht="15.75">
      <c r="A30" s="21">
        <v>87</v>
      </c>
      <c r="B30" s="30">
        <v>11</v>
      </c>
      <c r="C30" s="21">
        <v>103</v>
      </c>
      <c r="D30" s="30">
        <v>11</v>
      </c>
      <c r="E30" s="21">
        <v>126</v>
      </c>
      <c r="F30" s="30">
        <v>11</v>
      </c>
      <c r="G30" s="21">
        <v>126</v>
      </c>
      <c r="H30" s="30">
        <v>11</v>
      </c>
      <c r="I30" s="21">
        <v>136</v>
      </c>
      <c r="J30" s="30">
        <v>11</v>
      </c>
      <c r="K30" s="21">
        <v>198</v>
      </c>
      <c r="L30" s="30">
        <v>11</v>
      </c>
      <c r="M30" s="21">
        <v>231</v>
      </c>
      <c r="N30" s="30">
        <v>11</v>
      </c>
      <c r="O30" s="22">
        <v>1001</v>
      </c>
      <c r="P30" s="30">
        <v>11</v>
      </c>
      <c r="Q30" s="22">
        <v>1451</v>
      </c>
      <c r="R30" s="30">
        <v>11</v>
      </c>
      <c r="S30" s="22">
        <v>4131</v>
      </c>
      <c r="T30" s="30">
        <v>11</v>
      </c>
      <c r="U30" s="22">
        <v>8501</v>
      </c>
      <c r="V30" s="30">
        <v>11</v>
      </c>
      <c r="W30" s="22">
        <v>12451</v>
      </c>
      <c r="X30" s="30">
        <v>11</v>
      </c>
      <c r="Y30" s="22">
        <v>15201</v>
      </c>
      <c r="Z30" s="30">
        <v>11</v>
      </c>
      <c r="AA30" s="22">
        <v>24001</v>
      </c>
      <c r="AB30" s="30">
        <v>11</v>
      </c>
      <c r="AC30" s="31"/>
      <c r="AD30" s="30"/>
      <c r="AE30" s="31"/>
      <c r="AF30" s="30"/>
      <c r="AG30" s="31"/>
      <c r="AH30" s="30"/>
      <c r="AI30" s="31"/>
      <c r="AJ30" s="30"/>
      <c r="AK30" s="31"/>
      <c r="AL30" s="30"/>
      <c r="AM30" s="31"/>
      <c r="AN30" s="30"/>
      <c r="AO30" s="31"/>
      <c r="AP30" s="30"/>
      <c r="AQ30" s="31"/>
      <c r="AR30" s="30"/>
      <c r="AS30" s="22">
        <v>7201</v>
      </c>
      <c r="AT30" s="30">
        <v>11</v>
      </c>
    </row>
    <row r="31" spans="1:46" ht="15.75">
      <c r="A31" s="21">
        <v>89</v>
      </c>
      <c r="B31" s="30">
        <v>11</v>
      </c>
      <c r="C31" s="21">
        <v>105</v>
      </c>
      <c r="D31" s="30">
        <v>11</v>
      </c>
      <c r="E31" s="21">
        <v>129</v>
      </c>
      <c r="F31" s="30">
        <v>11</v>
      </c>
      <c r="G31" s="21">
        <v>130</v>
      </c>
      <c r="H31" s="30">
        <v>11</v>
      </c>
      <c r="I31" s="21">
        <v>140</v>
      </c>
      <c r="J31" s="30">
        <v>11</v>
      </c>
      <c r="K31" s="21">
        <v>204</v>
      </c>
      <c r="L31" s="30">
        <v>11</v>
      </c>
      <c r="M31" s="21">
        <v>237</v>
      </c>
      <c r="N31" s="30">
        <v>11</v>
      </c>
      <c r="O31" s="22">
        <v>1050</v>
      </c>
      <c r="P31" s="30">
        <v>11</v>
      </c>
      <c r="Q31" s="22">
        <v>1500</v>
      </c>
      <c r="R31" s="30">
        <v>11</v>
      </c>
      <c r="S31" s="22">
        <v>4220</v>
      </c>
      <c r="T31" s="30">
        <v>11</v>
      </c>
      <c r="U31" s="22">
        <v>9000</v>
      </c>
      <c r="V31" s="30">
        <v>11</v>
      </c>
      <c r="W31" s="22">
        <v>13000</v>
      </c>
      <c r="X31" s="30">
        <v>11</v>
      </c>
      <c r="Y31" s="22">
        <v>15500</v>
      </c>
      <c r="Z31" s="30">
        <v>11</v>
      </c>
      <c r="AA31" s="22">
        <v>24500</v>
      </c>
      <c r="AB31" s="30">
        <v>11</v>
      </c>
      <c r="AC31" s="31">
        <v>470</v>
      </c>
      <c r="AD31" s="30">
        <v>16</v>
      </c>
      <c r="AE31" s="31">
        <v>925</v>
      </c>
      <c r="AF31" s="30">
        <v>16</v>
      </c>
      <c r="AG31" s="31">
        <v>148</v>
      </c>
      <c r="AH31" s="30">
        <v>16</v>
      </c>
      <c r="AI31" s="31">
        <v>240</v>
      </c>
      <c r="AJ31" s="30">
        <v>16</v>
      </c>
      <c r="AK31" s="31">
        <v>750</v>
      </c>
      <c r="AL31" s="30">
        <v>16</v>
      </c>
      <c r="AM31" s="31">
        <v>2200</v>
      </c>
      <c r="AN31" s="30">
        <v>16</v>
      </c>
      <c r="AO31" s="31">
        <v>2400</v>
      </c>
      <c r="AP31" s="30">
        <v>16</v>
      </c>
      <c r="AQ31" s="31">
        <v>2400</v>
      </c>
      <c r="AR31" s="30">
        <v>16</v>
      </c>
      <c r="AS31" s="22">
        <v>7300</v>
      </c>
      <c r="AT31" s="30">
        <v>11</v>
      </c>
    </row>
    <row r="32" spans="1:46" ht="15.75">
      <c r="A32" s="21">
        <v>90</v>
      </c>
      <c r="B32" s="30">
        <v>10</v>
      </c>
      <c r="C32" s="21">
        <v>106</v>
      </c>
      <c r="D32" s="30">
        <v>10</v>
      </c>
      <c r="E32" s="21">
        <v>130</v>
      </c>
      <c r="F32" s="30">
        <v>10</v>
      </c>
      <c r="G32" s="21">
        <v>131</v>
      </c>
      <c r="H32" s="30">
        <v>10</v>
      </c>
      <c r="I32" s="21">
        <v>141</v>
      </c>
      <c r="J32" s="30">
        <v>10</v>
      </c>
      <c r="K32" s="21">
        <v>205</v>
      </c>
      <c r="L32" s="30">
        <v>10</v>
      </c>
      <c r="M32" s="21">
        <v>238</v>
      </c>
      <c r="N32" s="30">
        <v>10</v>
      </c>
      <c r="O32" s="22">
        <v>1051</v>
      </c>
      <c r="P32" s="30">
        <v>10</v>
      </c>
      <c r="Q32" s="22">
        <v>1501</v>
      </c>
      <c r="R32" s="30">
        <v>10</v>
      </c>
      <c r="S32" s="22">
        <v>4221</v>
      </c>
      <c r="T32" s="30">
        <v>10</v>
      </c>
      <c r="U32" s="22">
        <v>9001</v>
      </c>
      <c r="V32" s="30">
        <v>10</v>
      </c>
      <c r="W32" s="22">
        <v>13001</v>
      </c>
      <c r="X32" s="30">
        <v>10</v>
      </c>
      <c r="Y32" s="22">
        <v>15501</v>
      </c>
      <c r="Z32" s="30">
        <v>10</v>
      </c>
      <c r="AA32" s="22">
        <v>24501</v>
      </c>
      <c r="AB32" s="30">
        <v>10</v>
      </c>
      <c r="AC32" s="31"/>
      <c r="AD32" s="30"/>
      <c r="AE32" s="31"/>
      <c r="AF32" s="30"/>
      <c r="AG32" s="31"/>
      <c r="AH32" s="30"/>
      <c r="AI32" s="31"/>
      <c r="AJ32" s="30"/>
      <c r="AK32" s="31"/>
      <c r="AL32" s="30"/>
      <c r="AM32" s="31"/>
      <c r="AN32" s="30"/>
      <c r="AO32" s="31"/>
      <c r="AP32" s="30"/>
      <c r="AQ32" s="31"/>
      <c r="AR32" s="30"/>
      <c r="AS32" s="22">
        <v>7301</v>
      </c>
      <c r="AT32" s="30">
        <v>10</v>
      </c>
    </row>
    <row r="33" spans="1:46" ht="15.75">
      <c r="A33" s="21">
        <v>92</v>
      </c>
      <c r="B33" s="30">
        <v>10</v>
      </c>
      <c r="C33" s="21">
        <v>108</v>
      </c>
      <c r="D33" s="30">
        <v>10</v>
      </c>
      <c r="E33" s="21">
        <v>133</v>
      </c>
      <c r="F33" s="30">
        <v>10</v>
      </c>
      <c r="G33" s="21">
        <v>135</v>
      </c>
      <c r="H33" s="30">
        <v>10</v>
      </c>
      <c r="I33" s="21">
        <v>145</v>
      </c>
      <c r="J33" s="30">
        <v>10</v>
      </c>
      <c r="K33" s="21">
        <v>211</v>
      </c>
      <c r="L33" s="30">
        <v>10</v>
      </c>
      <c r="M33" s="21">
        <v>244</v>
      </c>
      <c r="N33" s="30">
        <v>10</v>
      </c>
      <c r="O33" s="22">
        <v>1100</v>
      </c>
      <c r="P33" s="30">
        <v>10</v>
      </c>
      <c r="Q33" s="22">
        <v>1550</v>
      </c>
      <c r="R33" s="30">
        <v>10</v>
      </c>
      <c r="S33" s="22">
        <v>4310</v>
      </c>
      <c r="T33" s="30">
        <v>10</v>
      </c>
      <c r="U33" s="22">
        <v>9200</v>
      </c>
      <c r="V33" s="30">
        <v>10</v>
      </c>
      <c r="W33" s="22">
        <v>13150</v>
      </c>
      <c r="X33" s="30">
        <v>10</v>
      </c>
      <c r="Y33" s="22">
        <v>16200</v>
      </c>
      <c r="Z33" s="30">
        <v>10</v>
      </c>
      <c r="AA33" s="22">
        <v>25400</v>
      </c>
      <c r="AB33" s="30">
        <v>10</v>
      </c>
      <c r="AC33" s="31">
        <v>480</v>
      </c>
      <c r="AD33" s="30">
        <v>17</v>
      </c>
      <c r="AE33" s="31">
        <v>950</v>
      </c>
      <c r="AF33" s="30">
        <v>17</v>
      </c>
      <c r="AG33" s="31">
        <v>152</v>
      </c>
      <c r="AH33" s="30">
        <v>17</v>
      </c>
      <c r="AI33" s="31">
        <v>260</v>
      </c>
      <c r="AJ33" s="30">
        <v>17</v>
      </c>
      <c r="AK33" s="31">
        <v>775</v>
      </c>
      <c r="AL33" s="30">
        <v>17</v>
      </c>
      <c r="AM33" s="31">
        <v>2300</v>
      </c>
      <c r="AN33" s="30">
        <v>17</v>
      </c>
      <c r="AO33" s="31">
        <v>2600</v>
      </c>
      <c r="AP33" s="30">
        <v>17</v>
      </c>
      <c r="AQ33" s="31">
        <v>2600</v>
      </c>
      <c r="AR33" s="30">
        <v>17</v>
      </c>
      <c r="AS33" s="22">
        <v>7400</v>
      </c>
      <c r="AT33" s="30">
        <v>10</v>
      </c>
    </row>
    <row r="34" spans="1:46" ht="15.75">
      <c r="A34" s="21">
        <v>93</v>
      </c>
      <c r="B34" s="30">
        <v>9</v>
      </c>
      <c r="C34" s="21">
        <v>109</v>
      </c>
      <c r="D34" s="30">
        <v>9</v>
      </c>
      <c r="E34" s="21">
        <v>134</v>
      </c>
      <c r="F34" s="30">
        <v>9</v>
      </c>
      <c r="G34" s="21">
        <v>136</v>
      </c>
      <c r="H34" s="30">
        <v>9</v>
      </c>
      <c r="I34" s="21">
        <v>146</v>
      </c>
      <c r="J34" s="30">
        <v>9</v>
      </c>
      <c r="K34" s="21">
        <v>212</v>
      </c>
      <c r="L34" s="30">
        <v>9</v>
      </c>
      <c r="M34" s="21">
        <v>245</v>
      </c>
      <c r="N34" s="30">
        <v>9</v>
      </c>
      <c r="O34" s="22">
        <v>1101</v>
      </c>
      <c r="P34" s="30">
        <v>9</v>
      </c>
      <c r="Q34" s="22">
        <v>1551</v>
      </c>
      <c r="R34" s="30">
        <v>9</v>
      </c>
      <c r="S34" s="22">
        <v>4311</v>
      </c>
      <c r="T34" s="30">
        <v>9</v>
      </c>
      <c r="U34" s="22">
        <v>9201</v>
      </c>
      <c r="V34" s="30">
        <v>9</v>
      </c>
      <c r="W34" s="22">
        <v>13151</v>
      </c>
      <c r="X34" s="30">
        <v>9</v>
      </c>
      <c r="Y34" s="22">
        <v>16201</v>
      </c>
      <c r="Z34" s="30">
        <v>9</v>
      </c>
      <c r="AA34" s="22">
        <v>25401</v>
      </c>
      <c r="AB34" s="30">
        <v>9</v>
      </c>
      <c r="AC34" s="31"/>
      <c r="AD34" s="30"/>
      <c r="AE34" s="31"/>
      <c r="AF34" s="30"/>
      <c r="AG34" s="31"/>
      <c r="AH34" s="30"/>
      <c r="AI34" s="31"/>
      <c r="AJ34" s="30"/>
      <c r="AK34" s="31"/>
      <c r="AL34" s="30"/>
      <c r="AM34" s="31"/>
      <c r="AN34" s="30"/>
      <c r="AO34" s="31"/>
      <c r="AP34" s="30"/>
      <c r="AQ34" s="31"/>
      <c r="AR34" s="30"/>
      <c r="AS34" s="22">
        <v>7401</v>
      </c>
      <c r="AT34" s="30">
        <v>9</v>
      </c>
    </row>
    <row r="35" spans="1:46" ht="15.75">
      <c r="A35" s="21">
        <v>95</v>
      </c>
      <c r="B35" s="30">
        <v>9</v>
      </c>
      <c r="C35" s="21">
        <v>112</v>
      </c>
      <c r="D35" s="30">
        <v>9</v>
      </c>
      <c r="E35" s="21">
        <v>137</v>
      </c>
      <c r="F35" s="30">
        <v>9</v>
      </c>
      <c r="G35" s="21">
        <v>140</v>
      </c>
      <c r="H35" s="30">
        <v>9</v>
      </c>
      <c r="I35" s="21">
        <v>150</v>
      </c>
      <c r="J35" s="30">
        <v>9</v>
      </c>
      <c r="K35" s="21">
        <v>218</v>
      </c>
      <c r="L35" s="30">
        <v>9</v>
      </c>
      <c r="M35" s="21">
        <v>251</v>
      </c>
      <c r="N35" s="30">
        <v>9</v>
      </c>
      <c r="O35" s="22">
        <v>1150</v>
      </c>
      <c r="P35" s="30">
        <v>9</v>
      </c>
      <c r="Q35" s="22">
        <v>2000</v>
      </c>
      <c r="R35" s="30">
        <v>9</v>
      </c>
      <c r="S35" s="22">
        <v>4400</v>
      </c>
      <c r="T35" s="30">
        <v>9</v>
      </c>
      <c r="U35" s="22">
        <v>9400</v>
      </c>
      <c r="V35" s="30">
        <v>9</v>
      </c>
      <c r="W35" s="22">
        <v>13300</v>
      </c>
      <c r="X35" s="30">
        <v>9</v>
      </c>
      <c r="Y35" s="22">
        <v>16500</v>
      </c>
      <c r="Z35" s="30">
        <v>9</v>
      </c>
      <c r="AA35" s="22">
        <v>26300</v>
      </c>
      <c r="AB35" s="30">
        <v>9</v>
      </c>
      <c r="AC35" s="31">
        <v>490</v>
      </c>
      <c r="AD35" s="30">
        <v>18</v>
      </c>
      <c r="AE35" s="31">
        <v>975</v>
      </c>
      <c r="AF35" s="30">
        <v>18</v>
      </c>
      <c r="AG35" s="31">
        <v>156</v>
      </c>
      <c r="AH35" s="30">
        <v>18</v>
      </c>
      <c r="AI35" s="31">
        <v>280</v>
      </c>
      <c r="AJ35" s="30">
        <v>18</v>
      </c>
      <c r="AK35" s="31">
        <v>800</v>
      </c>
      <c r="AL35" s="30">
        <v>18</v>
      </c>
      <c r="AM35" s="31">
        <v>2400</v>
      </c>
      <c r="AN35" s="30">
        <v>18</v>
      </c>
      <c r="AO35" s="31">
        <v>2800</v>
      </c>
      <c r="AP35" s="30">
        <v>18</v>
      </c>
      <c r="AQ35" s="31">
        <v>2800</v>
      </c>
      <c r="AR35" s="30">
        <v>18</v>
      </c>
      <c r="AS35" s="22">
        <v>7500</v>
      </c>
      <c r="AT35" s="30">
        <v>9</v>
      </c>
    </row>
    <row r="36" spans="1:46" ht="15.75">
      <c r="A36" s="21">
        <v>96</v>
      </c>
      <c r="B36" s="30">
        <v>8</v>
      </c>
      <c r="C36" s="21">
        <v>113</v>
      </c>
      <c r="D36" s="30">
        <v>8</v>
      </c>
      <c r="E36" s="21">
        <v>138</v>
      </c>
      <c r="F36" s="30">
        <v>8</v>
      </c>
      <c r="G36" s="21">
        <v>141</v>
      </c>
      <c r="H36" s="30">
        <v>8</v>
      </c>
      <c r="I36" s="21">
        <v>151</v>
      </c>
      <c r="J36" s="30">
        <v>8</v>
      </c>
      <c r="K36" s="21">
        <v>219</v>
      </c>
      <c r="L36" s="30">
        <v>8</v>
      </c>
      <c r="M36" s="21">
        <v>252</v>
      </c>
      <c r="N36" s="30">
        <v>8</v>
      </c>
      <c r="O36" s="22">
        <v>1151</v>
      </c>
      <c r="P36" s="30">
        <v>8</v>
      </c>
      <c r="Q36" s="22">
        <v>2001</v>
      </c>
      <c r="R36" s="30">
        <v>8</v>
      </c>
      <c r="S36" s="22">
        <v>4401</v>
      </c>
      <c r="T36" s="30">
        <v>8</v>
      </c>
      <c r="U36" s="22">
        <v>9401</v>
      </c>
      <c r="V36" s="30">
        <v>8</v>
      </c>
      <c r="W36" s="22">
        <v>13301</v>
      </c>
      <c r="X36" s="30">
        <v>8</v>
      </c>
      <c r="Y36" s="22">
        <v>16501</v>
      </c>
      <c r="Z36" s="30">
        <v>8</v>
      </c>
      <c r="AA36" s="22">
        <v>26301</v>
      </c>
      <c r="AB36" s="30">
        <v>8</v>
      </c>
      <c r="AC36" s="31"/>
      <c r="AD36" s="30"/>
      <c r="AE36" s="31"/>
      <c r="AF36" s="30"/>
      <c r="AG36" s="31"/>
      <c r="AH36" s="30"/>
      <c r="AI36" s="31"/>
      <c r="AJ36" s="30"/>
      <c r="AK36" s="31"/>
      <c r="AL36" s="30"/>
      <c r="AM36" s="31"/>
      <c r="AN36" s="30"/>
      <c r="AO36" s="31"/>
      <c r="AP36" s="30"/>
      <c r="AQ36" s="31"/>
      <c r="AR36" s="30"/>
      <c r="AS36" s="22">
        <v>7501</v>
      </c>
      <c r="AT36" s="30">
        <v>8</v>
      </c>
    </row>
    <row r="37" spans="1:46" ht="15.75">
      <c r="A37" s="21">
        <v>98</v>
      </c>
      <c r="B37" s="30">
        <v>8</v>
      </c>
      <c r="C37" s="21">
        <v>116</v>
      </c>
      <c r="D37" s="30">
        <v>8</v>
      </c>
      <c r="E37" s="21">
        <v>141</v>
      </c>
      <c r="F37" s="30">
        <v>8</v>
      </c>
      <c r="G37" s="21">
        <v>145</v>
      </c>
      <c r="H37" s="30">
        <v>8</v>
      </c>
      <c r="I37" s="21">
        <v>155</v>
      </c>
      <c r="J37" s="30">
        <v>8</v>
      </c>
      <c r="K37" s="21">
        <v>225</v>
      </c>
      <c r="L37" s="30">
        <v>8</v>
      </c>
      <c r="M37" s="21">
        <v>258</v>
      </c>
      <c r="N37" s="30">
        <v>8</v>
      </c>
      <c r="O37" s="22">
        <v>1200</v>
      </c>
      <c r="P37" s="30">
        <v>8</v>
      </c>
      <c r="Q37" s="22">
        <v>2060</v>
      </c>
      <c r="R37" s="30">
        <v>8</v>
      </c>
      <c r="S37" s="22">
        <v>4500</v>
      </c>
      <c r="T37" s="30">
        <v>8</v>
      </c>
      <c r="U37" s="22">
        <v>10000</v>
      </c>
      <c r="V37" s="30">
        <v>8</v>
      </c>
      <c r="W37" s="22">
        <v>13450</v>
      </c>
      <c r="X37" s="30">
        <v>8</v>
      </c>
      <c r="Y37" s="22">
        <v>17200</v>
      </c>
      <c r="Z37" s="30">
        <v>8</v>
      </c>
      <c r="AA37" s="22">
        <v>27200</v>
      </c>
      <c r="AB37" s="30">
        <v>8</v>
      </c>
      <c r="AC37" s="31">
        <v>500</v>
      </c>
      <c r="AD37" s="30">
        <v>19</v>
      </c>
      <c r="AE37" s="31">
        <v>1000</v>
      </c>
      <c r="AF37" s="30">
        <v>19</v>
      </c>
      <c r="AG37" s="31">
        <v>160</v>
      </c>
      <c r="AH37" s="30">
        <v>19</v>
      </c>
      <c r="AI37" s="31">
        <v>300</v>
      </c>
      <c r="AJ37" s="30">
        <v>19</v>
      </c>
      <c r="AK37" s="31">
        <v>850</v>
      </c>
      <c r="AL37" s="30">
        <v>19</v>
      </c>
      <c r="AM37" s="31">
        <v>2500</v>
      </c>
      <c r="AN37" s="30">
        <v>19</v>
      </c>
      <c r="AO37" s="31">
        <v>3000</v>
      </c>
      <c r="AP37" s="30">
        <v>19</v>
      </c>
      <c r="AQ37" s="31">
        <v>3000</v>
      </c>
      <c r="AR37" s="30">
        <v>19</v>
      </c>
      <c r="AS37" s="22">
        <v>8000</v>
      </c>
      <c r="AT37" s="30">
        <v>8</v>
      </c>
    </row>
    <row r="38" spans="1:46" ht="15.75">
      <c r="A38" s="21">
        <v>99</v>
      </c>
      <c r="B38" s="30">
        <v>7</v>
      </c>
      <c r="C38" s="21">
        <v>117</v>
      </c>
      <c r="D38" s="30">
        <v>7</v>
      </c>
      <c r="E38" s="21">
        <v>142</v>
      </c>
      <c r="F38" s="30">
        <v>7</v>
      </c>
      <c r="G38" s="21">
        <v>146</v>
      </c>
      <c r="H38" s="30">
        <v>7</v>
      </c>
      <c r="I38" s="21">
        <v>156</v>
      </c>
      <c r="J38" s="30">
        <v>7</v>
      </c>
      <c r="K38" s="21">
        <v>226</v>
      </c>
      <c r="L38" s="30">
        <v>7</v>
      </c>
      <c r="M38" s="21">
        <v>259</v>
      </c>
      <c r="N38" s="30">
        <v>7</v>
      </c>
      <c r="O38" s="22">
        <v>1201</v>
      </c>
      <c r="P38" s="30">
        <v>7</v>
      </c>
      <c r="Q38" s="22">
        <v>2061</v>
      </c>
      <c r="R38" s="30">
        <v>7</v>
      </c>
      <c r="S38" s="22">
        <v>4501</v>
      </c>
      <c r="T38" s="30">
        <v>7</v>
      </c>
      <c r="U38" s="22">
        <v>10001</v>
      </c>
      <c r="V38" s="30">
        <v>7</v>
      </c>
      <c r="W38" s="22">
        <v>13451</v>
      </c>
      <c r="X38" s="30">
        <v>7</v>
      </c>
      <c r="Y38" s="22">
        <v>17201</v>
      </c>
      <c r="Z38" s="30">
        <v>7</v>
      </c>
      <c r="AA38" s="22">
        <v>27201</v>
      </c>
      <c r="AB38" s="30">
        <v>7</v>
      </c>
      <c r="AC38" s="31"/>
      <c r="AD38" s="30"/>
      <c r="AE38" s="31"/>
      <c r="AF38" s="30"/>
      <c r="AG38" s="31"/>
      <c r="AH38" s="30"/>
      <c r="AI38" s="31"/>
      <c r="AJ38" s="30"/>
      <c r="AK38" s="31"/>
      <c r="AL38" s="30"/>
      <c r="AM38" s="31"/>
      <c r="AN38" s="30"/>
      <c r="AO38" s="31"/>
      <c r="AP38" s="30"/>
      <c r="AQ38" s="31"/>
      <c r="AR38" s="30"/>
      <c r="AS38" s="22">
        <v>8001</v>
      </c>
      <c r="AT38" s="30">
        <v>7</v>
      </c>
    </row>
    <row r="39" spans="1:46" ht="15.75">
      <c r="A39" s="21">
        <v>102</v>
      </c>
      <c r="B39" s="30">
        <v>7</v>
      </c>
      <c r="C39" s="21">
        <v>120</v>
      </c>
      <c r="D39" s="30">
        <v>7</v>
      </c>
      <c r="E39" s="21">
        <v>145</v>
      </c>
      <c r="F39" s="30">
        <v>7</v>
      </c>
      <c r="G39" s="21">
        <v>150</v>
      </c>
      <c r="H39" s="30">
        <v>7</v>
      </c>
      <c r="I39" s="21">
        <v>160</v>
      </c>
      <c r="J39" s="30">
        <v>7</v>
      </c>
      <c r="K39" s="21">
        <v>232</v>
      </c>
      <c r="L39" s="30">
        <v>7</v>
      </c>
      <c r="M39" s="21">
        <v>265</v>
      </c>
      <c r="N39" s="30">
        <v>7</v>
      </c>
      <c r="O39" s="22">
        <v>1250</v>
      </c>
      <c r="P39" s="30">
        <v>7</v>
      </c>
      <c r="Q39" s="22">
        <v>2120</v>
      </c>
      <c r="R39" s="30">
        <v>7</v>
      </c>
      <c r="S39" s="22">
        <v>5000</v>
      </c>
      <c r="T39" s="30">
        <v>7</v>
      </c>
      <c r="U39" s="22">
        <v>10200</v>
      </c>
      <c r="V39" s="30">
        <v>7</v>
      </c>
      <c r="W39" s="22">
        <v>14000</v>
      </c>
      <c r="X39" s="30">
        <v>7</v>
      </c>
      <c r="Y39" s="22">
        <v>17500</v>
      </c>
      <c r="Z39" s="30">
        <v>7</v>
      </c>
      <c r="AA39" s="22">
        <v>28100</v>
      </c>
      <c r="AB39" s="30">
        <v>7</v>
      </c>
      <c r="AC39" s="31">
        <v>520</v>
      </c>
      <c r="AD39" s="30">
        <v>20</v>
      </c>
      <c r="AE39" s="31">
        <v>1050</v>
      </c>
      <c r="AF39" s="30">
        <v>20</v>
      </c>
      <c r="AG39" s="31">
        <v>164</v>
      </c>
      <c r="AH39" s="30">
        <v>20</v>
      </c>
      <c r="AI39" s="31">
        <v>320</v>
      </c>
      <c r="AJ39" s="30">
        <v>20</v>
      </c>
      <c r="AK39" s="31">
        <v>900</v>
      </c>
      <c r="AL39" s="30">
        <v>20</v>
      </c>
      <c r="AM39" s="31">
        <v>2600</v>
      </c>
      <c r="AN39" s="30">
        <v>20</v>
      </c>
      <c r="AO39" s="31">
        <v>3500</v>
      </c>
      <c r="AP39" s="30">
        <v>20</v>
      </c>
      <c r="AQ39" s="31">
        <v>3200</v>
      </c>
      <c r="AR39" s="30">
        <v>20</v>
      </c>
      <c r="AS39" s="22">
        <v>8100</v>
      </c>
      <c r="AT39" s="30">
        <v>7</v>
      </c>
    </row>
    <row r="40" spans="1:46" ht="15.75">
      <c r="A40" s="21">
        <v>103</v>
      </c>
      <c r="B40" s="30">
        <v>6</v>
      </c>
      <c r="C40" s="21">
        <v>121</v>
      </c>
      <c r="D40" s="30">
        <v>6</v>
      </c>
      <c r="E40" s="21">
        <v>146</v>
      </c>
      <c r="F40" s="30">
        <v>6</v>
      </c>
      <c r="G40" s="21">
        <v>151</v>
      </c>
      <c r="H40" s="30">
        <v>6</v>
      </c>
      <c r="I40" s="21">
        <v>161</v>
      </c>
      <c r="J40" s="30">
        <v>6</v>
      </c>
      <c r="K40" s="21">
        <v>233</v>
      </c>
      <c r="L40" s="30">
        <v>6</v>
      </c>
      <c r="M40" s="21">
        <v>266</v>
      </c>
      <c r="N40" s="30">
        <v>6</v>
      </c>
      <c r="O40" s="22">
        <v>1251</v>
      </c>
      <c r="P40" s="30">
        <v>6</v>
      </c>
      <c r="Q40" s="22">
        <v>2121</v>
      </c>
      <c r="R40" s="30">
        <v>6</v>
      </c>
      <c r="S40" s="22">
        <v>5001</v>
      </c>
      <c r="T40" s="30">
        <v>6</v>
      </c>
      <c r="U40" s="22">
        <v>10201</v>
      </c>
      <c r="V40" s="30">
        <v>6</v>
      </c>
      <c r="W40" s="22">
        <v>14001</v>
      </c>
      <c r="X40" s="30">
        <v>6</v>
      </c>
      <c r="Y40" s="22">
        <v>17501</v>
      </c>
      <c r="Z40" s="30">
        <v>6</v>
      </c>
      <c r="AA40" s="22">
        <v>28101</v>
      </c>
      <c r="AB40" s="30">
        <v>6</v>
      </c>
      <c r="AC40" s="31"/>
      <c r="AD40" s="30"/>
      <c r="AE40" s="31"/>
      <c r="AF40" s="30"/>
      <c r="AG40" s="31"/>
      <c r="AH40" s="30"/>
      <c r="AI40" s="31"/>
      <c r="AJ40" s="30"/>
      <c r="AK40" s="31"/>
      <c r="AL40" s="30"/>
      <c r="AM40" s="31"/>
      <c r="AN40" s="30"/>
      <c r="AO40" s="31"/>
      <c r="AP40" s="30"/>
      <c r="AQ40" s="31"/>
      <c r="AR40" s="30"/>
      <c r="AS40" s="22">
        <v>8101</v>
      </c>
      <c r="AT40" s="30">
        <v>6</v>
      </c>
    </row>
    <row r="41" spans="1:46" ht="15.75">
      <c r="A41" s="21">
        <v>106</v>
      </c>
      <c r="B41" s="30">
        <v>6</v>
      </c>
      <c r="C41" s="21">
        <v>125</v>
      </c>
      <c r="D41" s="30">
        <v>6</v>
      </c>
      <c r="E41" s="21">
        <v>149</v>
      </c>
      <c r="F41" s="30">
        <v>6</v>
      </c>
      <c r="G41" s="21">
        <v>155</v>
      </c>
      <c r="H41" s="30">
        <v>6</v>
      </c>
      <c r="I41" s="21">
        <v>165</v>
      </c>
      <c r="J41" s="30">
        <v>6</v>
      </c>
      <c r="K41" s="21">
        <v>239</v>
      </c>
      <c r="L41" s="30">
        <v>6</v>
      </c>
      <c r="M41" s="21">
        <v>272</v>
      </c>
      <c r="N41" s="30">
        <v>6</v>
      </c>
      <c r="O41" s="22">
        <v>1300</v>
      </c>
      <c r="P41" s="30">
        <v>6</v>
      </c>
      <c r="Q41" s="22">
        <v>2180</v>
      </c>
      <c r="R41" s="30">
        <v>6</v>
      </c>
      <c r="S41" s="22">
        <v>5100</v>
      </c>
      <c r="T41" s="30">
        <v>6</v>
      </c>
      <c r="U41" s="22">
        <v>10400</v>
      </c>
      <c r="V41" s="30">
        <v>6</v>
      </c>
      <c r="W41" s="22">
        <v>14150</v>
      </c>
      <c r="X41" s="30">
        <v>6</v>
      </c>
      <c r="Y41" s="22">
        <v>18200</v>
      </c>
      <c r="Z41" s="30">
        <v>6</v>
      </c>
      <c r="AA41" s="22">
        <v>29000</v>
      </c>
      <c r="AB41" s="30">
        <v>6</v>
      </c>
      <c r="AC41" s="31">
        <v>540</v>
      </c>
      <c r="AD41" s="30">
        <v>21</v>
      </c>
      <c r="AE41" s="31">
        <v>1100</v>
      </c>
      <c r="AF41" s="30">
        <v>21</v>
      </c>
      <c r="AG41" s="31">
        <v>168</v>
      </c>
      <c r="AH41" s="30">
        <v>21</v>
      </c>
      <c r="AI41" s="31">
        <v>340</v>
      </c>
      <c r="AJ41" s="30">
        <v>21</v>
      </c>
      <c r="AK41" s="31">
        <v>1000</v>
      </c>
      <c r="AL41" s="30">
        <v>21</v>
      </c>
      <c r="AM41" s="31">
        <v>2800</v>
      </c>
      <c r="AN41" s="30">
        <v>21</v>
      </c>
      <c r="AO41" s="31">
        <v>3800</v>
      </c>
      <c r="AP41" s="30">
        <v>21</v>
      </c>
      <c r="AQ41" s="31">
        <v>3400</v>
      </c>
      <c r="AR41" s="30">
        <v>21</v>
      </c>
      <c r="AS41" s="22">
        <v>8200</v>
      </c>
      <c r="AT41" s="30">
        <v>6</v>
      </c>
    </row>
    <row r="42" spans="1:46" ht="15.75">
      <c r="A42" s="21">
        <v>107</v>
      </c>
      <c r="B42" s="30">
        <v>5</v>
      </c>
      <c r="C42" s="21">
        <v>126</v>
      </c>
      <c r="D42" s="30">
        <v>5</v>
      </c>
      <c r="E42" s="21">
        <v>150</v>
      </c>
      <c r="F42" s="30">
        <v>5</v>
      </c>
      <c r="G42" s="21">
        <v>156</v>
      </c>
      <c r="H42" s="30">
        <v>5</v>
      </c>
      <c r="I42" s="21">
        <v>166</v>
      </c>
      <c r="J42" s="30">
        <v>5</v>
      </c>
      <c r="K42" s="21">
        <v>240</v>
      </c>
      <c r="L42" s="30">
        <v>5</v>
      </c>
      <c r="M42" s="21">
        <v>273</v>
      </c>
      <c r="N42" s="30">
        <v>5</v>
      </c>
      <c r="O42" s="22">
        <v>1301</v>
      </c>
      <c r="P42" s="30">
        <v>5</v>
      </c>
      <c r="Q42" s="22">
        <v>2181</v>
      </c>
      <c r="R42" s="30">
        <v>5</v>
      </c>
      <c r="S42" s="22">
        <v>5101</v>
      </c>
      <c r="T42" s="30">
        <v>5</v>
      </c>
      <c r="U42" s="22">
        <v>10401</v>
      </c>
      <c r="V42" s="30">
        <v>5</v>
      </c>
      <c r="W42" s="22">
        <v>14151</v>
      </c>
      <c r="X42" s="30">
        <v>5</v>
      </c>
      <c r="Y42" s="22">
        <v>18201</v>
      </c>
      <c r="Z42" s="30">
        <v>5</v>
      </c>
      <c r="AA42" s="22">
        <v>29001</v>
      </c>
      <c r="AB42" s="30">
        <v>5</v>
      </c>
      <c r="AC42" s="31"/>
      <c r="AD42" s="30"/>
      <c r="AE42" s="31"/>
      <c r="AF42" s="30"/>
      <c r="AG42" s="31"/>
      <c r="AH42" s="30"/>
      <c r="AI42" s="31"/>
      <c r="AJ42" s="30"/>
      <c r="AK42" s="31"/>
      <c r="AL42" s="30"/>
      <c r="AM42" s="31"/>
      <c r="AN42" s="30"/>
      <c r="AO42" s="31"/>
      <c r="AP42" s="30"/>
      <c r="AQ42" s="31"/>
      <c r="AR42" s="30"/>
      <c r="AS42" s="22">
        <v>8201</v>
      </c>
      <c r="AT42" s="30">
        <v>5</v>
      </c>
    </row>
    <row r="43" spans="1:46" ht="15.75">
      <c r="A43" s="21">
        <v>110</v>
      </c>
      <c r="B43" s="30">
        <v>5</v>
      </c>
      <c r="C43" s="21">
        <v>130</v>
      </c>
      <c r="D43" s="30">
        <v>5</v>
      </c>
      <c r="E43" s="21">
        <v>153</v>
      </c>
      <c r="F43" s="30">
        <v>5</v>
      </c>
      <c r="G43" s="21">
        <v>160</v>
      </c>
      <c r="H43" s="30">
        <v>5</v>
      </c>
      <c r="I43" s="21">
        <v>170</v>
      </c>
      <c r="J43" s="30">
        <v>5</v>
      </c>
      <c r="K43" s="21">
        <v>246</v>
      </c>
      <c r="L43" s="30">
        <v>5</v>
      </c>
      <c r="M43" s="21">
        <v>280</v>
      </c>
      <c r="N43" s="30">
        <v>5</v>
      </c>
      <c r="O43" s="22">
        <v>1350</v>
      </c>
      <c r="P43" s="30">
        <v>5</v>
      </c>
      <c r="Q43" s="22">
        <v>2250</v>
      </c>
      <c r="R43" s="30">
        <v>5</v>
      </c>
      <c r="S43" s="22">
        <v>5200</v>
      </c>
      <c r="T43" s="30">
        <v>5</v>
      </c>
      <c r="U43" s="22">
        <v>11000</v>
      </c>
      <c r="V43" s="30">
        <v>5</v>
      </c>
      <c r="W43" s="22">
        <v>14300</v>
      </c>
      <c r="X43" s="30">
        <v>5</v>
      </c>
      <c r="Y43" s="22">
        <v>18500</v>
      </c>
      <c r="Z43" s="30">
        <v>5</v>
      </c>
      <c r="AA43" s="22">
        <v>29500</v>
      </c>
      <c r="AB43" s="30">
        <v>5</v>
      </c>
      <c r="AC43" s="31">
        <v>560</v>
      </c>
      <c r="AD43" s="30">
        <v>22</v>
      </c>
      <c r="AE43" s="31">
        <v>1150</v>
      </c>
      <c r="AF43" s="30">
        <v>22</v>
      </c>
      <c r="AG43" s="31">
        <v>172</v>
      </c>
      <c r="AH43" s="30">
        <v>22</v>
      </c>
      <c r="AI43" s="31">
        <v>360</v>
      </c>
      <c r="AJ43" s="30">
        <v>22</v>
      </c>
      <c r="AK43" s="31">
        <v>1100</v>
      </c>
      <c r="AL43" s="30">
        <v>22</v>
      </c>
      <c r="AM43" s="31">
        <v>3100</v>
      </c>
      <c r="AN43" s="30">
        <v>22</v>
      </c>
      <c r="AO43" s="31">
        <v>4100</v>
      </c>
      <c r="AP43" s="30">
        <v>22</v>
      </c>
      <c r="AQ43" s="31">
        <v>3700</v>
      </c>
      <c r="AR43" s="30">
        <v>22</v>
      </c>
      <c r="AS43" s="22">
        <v>8300</v>
      </c>
      <c r="AT43" s="30">
        <v>5</v>
      </c>
    </row>
    <row r="44" spans="1:46" ht="15.75">
      <c r="A44" s="21">
        <v>111</v>
      </c>
      <c r="B44" s="30">
        <v>4</v>
      </c>
      <c r="C44" s="21">
        <v>131</v>
      </c>
      <c r="D44" s="30">
        <v>4</v>
      </c>
      <c r="E44" s="21">
        <v>154</v>
      </c>
      <c r="F44" s="30">
        <v>4</v>
      </c>
      <c r="G44" s="21">
        <v>161</v>
      </c>
      <c r="H44" s="30">
        <v>4</v>
      </c>
      <c r="I44" s="21">
        <v>171</v>
      </c>
      <c r="J44" s="30">
        <v>4</v>
      </c>
      <c r="K44" s="21">
        <v>247</v>
      </c>
      <c r="L44" s="30">
        <v>4</v>
      </c>
      <c r="M44" s="21">
        <v>281</v>
      </c>
      <c r="N44" s="30">
        <v>4</v>
      </c>
      <c r="O44" s="22">
        <v>1351</v>
      </c>
      <c r="P44" s="30">
        <v>4</v>
      </c>
      <c r="Q44" s="22">
        <v>2251</v>
      </c>
      <c r="R44" s="30">
        <v>4</v>
      </c>
      <c r="S44" s="22">
        <v>5201</v>
      </c>
      <c r="T44" s="30">
        <v>4</v>
      </c>
      <c r="U44" s="22">
        <v>11001</v>
      </c>
      <c r="V44" s="30">
        <v>4</v>
      </c>
      <c r="W44" s="22">
        <v>14301</v>
      </c>
      <c r="X44" s="30">
        <v>4</v>
      </c>
      <c r="Y44" s="22">
        <v>18501</v>
      </c>
      <c r="Z44" s="30">
        <v>4</v>
      </c>
      <c r="AA44" s="22">
        <v>29501</v>
      </c>
      <c r="AB44" s="30">
        <v>4</v>
      </c>
      <c r="AC44" s="31"/>
      <c r="AD44" s="30"/>
      <c r="AE44" s="31"/>
      <c r="AF44" s="30"/>
      <c r="AG44" s="31"/>
      <c r="AH44" s="30"/>
      <c r="AI44" s="31"/>
      <c r="AJ44" s="30"/>
      <c r="AK44" s="31"/>
      <c r="AL44" s="30"/>
      <c r="AM44" s="31"/>
      <c r="AN44" s="30"/>
      <c r="AO44" s="31"/>
      <c r="AP44" s="30"/>
      <c r="AQ44" s="31"/>
      <c r="AR44" s="30"/>
      <c r="AS44" s="22">
        <v>8301</v>
      </c>
      <c r="AT44" s="30">
        <v>4</v>
      </c>
    </row>
    <row r="45" spans="1:46" ht="15.75">
      <c r="A45" s="21">
        <v>115</v>
      </c>
      <c r="B45" s="30">
        <v>4</v>
      </c>
      <c r="C45" s="21">
        <v>135</v>
      </c>
      <c r="D45" s="30">
        <v>4</v>
      </c>
      <c r="E45" s="21">
        <v>157</v>
      </c>
      <c r="F45" s="30">
        <v>4</v>
      </c>
      <c r="G45" s="21">
        <v>165</v>
      </c>
      <c r="H45" s="30">
        <v>4</v>
      </c>
      <c r="I45" s="21">
        <v>175</v>
      </c>
      <c r="J45" s="30">
        <v>4</v>
      </c>
      <c r="K45" s="21">
        <v>253</v>
      </c>
      <c r="L45" s="30">
        <v>4</v>
      </c>
      <c r="M45" s="21">
        <v>288</v>
      </c>
      <c r="N45" s="30">
        <v>4</v>
      </c>
      <c r="O45" s="22">
        <v>1400</v>
      </c>
      <c r="P45" s="30">
        <v>4</v>
      </c>
      <c r="Q45" s="22">
        <v>2330</v>
      </c>
      <c r="R45" s="30">
        <v>4</v>
      </c>
      <c r="S45" s="22">
        <v>5300</v>
      </c>
      <c r="T45" s="30">
        <v>4</v>
      </c>
      <c r="U45" s="22">
        <v>11200</v>
      </c>
      <c r="V45" s="30">
        <v>4</v>
      </c>
      <c r="W45" s="22">
        <v>14450</v>
      </c>
      <c r="X45" s="30">
        <v>4</v>
      </c>
      <c r="Y45" s="22">
        <v>19200</v>
      </c>
      <c r="Z45" s="30">
        <v>4</v>
      </c>
      <c r="AA45" s="22">
        <v>30400</v>
      </c>
      <c r="AB45" s="30">
        <v>4</v>
      </c>
      <c r="AC45" s="31">
        <v>580</v>
      </c>
      <c r="AD45" s="30">
        <v>23</v>
      </c>
      <c r="AE45" s="31">
        <v>1200</v>
      </c>
      <c r="AF45" s="30">
        <v>23</v>
      </c>
      <c r="AG45" s="31">
        <v>176</v>
      </c>
      <c r="AH45" s="30">
        <v>23</v>
      </c>
      <c r="AI45" s="31">
        <v>380</v>
      </c>
      <c r="AJ45" s="30">
        <v>23</v>
      </c>
      <c r="AK45" s="31">
        <v>1200</v>
      </c>
      <c r="AL45" s="30">
        <v>23</v>
      </c>
      <c r="AM45" s="31">
        <v>3400</v>
      </c>
      <c r="AN45" s="30">
        <v>23</v>
      </c>
      <c r="AO45" s="31">
        <v>4400</v>
      </c>
      <c r="AP45" s="30">
        <v>23</v>
      </c>
      <c r="AQ45" s="31">
        <v>4000</v>
      </c>
      <c r="AR45" s="30">
        <v>23</v>
      </c>
      <c r="AS45" s="22">
        <v>8400</v>
      </c>
      <c r="AT45" s="30">
        <v>4</v>
      </c>
    </row>
    <row r="46" spans="1:46" ht="15.75">
      <c r="A46" s="21">
        <v>116</v>
      </c>
      <c r="B46" s="30">
        <v>3</v>
      </c>
      <c r="C46" s="21">
        <v>136</v>
      </c>
      <c r="D46" s="30">
        <v>3</v>
      </c>
      <c r="E46" s="21">
        <v>158</v>
      </c>
      <c r="F46" s="30">
        <v>3</v>
      </c>
      <c r="G46" s="21">
        <v>166</v>
      </c>
      <c r="H46" s="30">
        <v>3</v>
      </c>
      <c r="I46" s="21">
        <v>176</v>
      </c>
      <c r="J46" s="30">
        <v>3</v>
      </c>
      <c r="K46" s="21">
        <v>254</v>
      </c>
      <c r="L46" s="30">
        <v>3</v>
      </c>
      <c r="M46" s="21">
        <v>289</v>
      </c>
      <c r="N46" s="30">
        <v>3</v>
      </c>
      <c r="O46" s="22">
        <v>1401</v>
      </c>
      <c r="P46" s="30">
        <v>3</v>
      </c>
      <c r="Q46" s="22">
        <v>2331</v>
      </c>
      <c r="R46" s="30">
        <v>3</v>
      </c>
      <c r="S46" s="22">
        <v>5301</v>
      </c>
      <c r="T46" s="30">
        <v>3</v>
      </c>
      <c r="U46" s="22">
        <v>11201</v>
      </c>
      <c r="V46" s="30">
        <v>3</v>
      </c>
      <c r="W46" s="22">
        <v>14451</v>
      </c>
      <c r="X46" s="30">
        <v>3</v>
      </c>
      <c r="Y46" s="22">
        <v>19201</v>
      </c>
      <c r="Z46" s="30">
        <v>3</v>
      </c>
      <c r="AA46" s="22">
        <v>30401</v>
      </c>
      <c r="AB46" s="30">
        <v>3</v>
      </c>
      <c r="AC46" s="31"/>
      <c r="AD46" s="30"/>
      <c r="AE46" s="31"/>
      <c r="AF46" s="30"/>
      <c r="AG46" s="31"/>
      <c r="AH46" s="30"/>
      <c r="AI46" s="31"/>
      <c r="AJ46" s="30"/>
      <c r="AK46" s="31"/>
      <c r="AL46" s="30"/>
      <c r="AM46" s="31"/>
      <c r="AN46" s="30"/>
      <c r="AO46" s="31"/>
      <c r="AP46" s="30"/>
      <c r="AQ46" s="31"/>
      <c r="AR46" s="30"/>
      <c r="AS46" s="22">
        <v>8401</v>
      </c>
      <c r="AT46" s="30">
        <v>3</v>
      </c>
    </row>
    <row r="47" spans="1:46" ht="15.75">
      <c r="A47" s="21">
        <v>120</v>
      </c>
      <c r="B47" s="30">
        <v>3</v>
      </c>
      <c r="C47" s="21">
        <v>140</v>
      </c>
      <c r="D47" s="30">
        <v>3</v>
      </c>
      <c r="E47" s="21">
        <v>161</v>
      </c>
      <c r="F47" s="30">
        <v>3</v>
      </c>
      <c r="G47" s="21">
        <v>170</v>
      </c>
      <c r="H47" s="30">
        <v>3</v>
      </c>
      <c r="I47" s="21">
        <v>180</v>
      </c>
      <c r="J47" s="30">
        <v>3</v>
      </c>
      <c r="K47" s="21">
        <v>260</v>
      </c>
      <c r="L47" s="30">
        <v>3</v>
      </c>
      <c r="M47" s="21">
        <v>296</v>
      </c>
      <c r="N47" s="30">
        <v>3</v>
      </c>
      <c r="O47" s="22">
        <v>1450</v>
      </c>
      <c r="P47" s="30">
        <v>3</v>
      </c>
      <c r="Q47" s="22">
        <v>2410</v>
      </c>
      <c r="R47" s="30">
        <v>3</v>
      </c>
      <c r="S47" s="22">
        <v>5400</v>
      </c>
      <c r="T47" s="30">
        <v>3</v>
      </c>
      <c r="U47" s="22">
        <v>11400</v>
      </c>
      <c r="V47" s="30">
        <v>3</v>
      </c>
      <c r="W47" s="22">
        <v>15000</v>
      </c>
      <c r="X47" s="30">
        <v>3</v>
      </c>
      <c r="Y47" s="22">
        <v>19500</v>
      </c>
      <c r="Z47" s="30">
        <v>3</v>
      </c>
      <c r="AA47" s="22">
        <v>31300</v>
      </c>
      <c r="AB47" s="30">
        <v>3</v>
      </c>
      <c r="AC47" s="31">
        <v>600</v>
      </c>
      <c r="AD47" s="30">
        <v>24</v>
      </c>
      <c r="AE47" s="31">
        <v>1300</v>
      </c>
      <c r="AF47" s="30">
        <v>24</v>
      </c>
      <c r="AG47" s="31">
        <v>180</v>
      </c>
      <c r="AH47" s="30">
        <v>24</v>
      </c>
      <c r="AI47" s="31">
        <v>400</v>
      </c>
      <c r="AJ47" s="30">
        <v>24</v>
      </c>
      <c r="AK47" s="31">
        <v>1300</v>
      </c>
      <c r="AL47" s="30">
        <v>24</v>
      </c>
      <c r="AM47" s="31">
        <v>3700</v>
      </c>
      <c r="AN47" s="30">
        <v>24</v>
      </c>
      <c r="AO47" s="31">
        <v>4700</v>
      </c>
      <c r="AP47" s="30">
        <v>24</v>
      </c>
      <c r="AQ47" s="31">
        <v>4300</v>
      </c>
      <c r="AR47" s="30">
        <v>24</v>
      </c>
      <c r="AS47" s="22">
        <v>8500</v>
      </c>
      <c r="AT47" s="30">
        <v>3</v>
      </c>
    </row>
    <row r="48" spans="1:46" ht="15.75">
      <c r="A48" s="21">
        <v>121</v>
      </c>
      <c r="B48" s="30">
        <v>2</v>
      </c>
      <c r="C48" s="21">
        <v>141</v>
      </c>
      <c r="D48" s="30">
        <v>2</v>
      </c>
      <c r="E48" s="21">
        <v>162</v>
      </c>
      <c r="F48" s="30">
        <v>2</v>
      </c>
      <c r="G48" s="21">
        <v>171</v>
      </c>
      <c r="H48" s="30">
        <v>2</v>
      </c>
      <c r="I48" s="21">
        <v>181</v>
      </c>
      <c r="J48" s="30">
        <v>2</v>
      </c>
      <c r="K48" s="21">
        <v>261</v>
      </c>
      <c r="L48" s="30">
        <v>2</v>
      </c>
      <c r="M48" s="21">
        <v>297</v>
      </c>
      <c r="N48" s="30">
        <v>2</v>
      </c>
      <c r="O48" s="22">
        <v>1451</v>
      </c>
      <c r="P48" s="30">
        <v>2</v>
      </c>
      <c r="Q48" s="22">
        <v>2411</v>
      </c>
      <c r="R48" s="30">
        <v>2</v>
      </c>
      <c r="S48" s="22">
        <v>5401</v>
      </c>
      <c r="T48" s="30">
        <v>2</v>
      </c>
      <c r="U48" s="22">
        <v>11401</v>
      </c>
      <c r="V48" s="30">
        <v>2</v>
      </c>
      <c r="W48" s="22">
        <v>15001</v>
      </c>
      <c r="X48" s="30">
        <v>2</v>
      </c>
      <c r="Y48" s="22">
        <v>19501</v>
      </c>
      <c r="Z48" s="30">
        <v>2</v>
      </c>
      <c r="AA48" s="22">
        <v>31301</v>
      </c>
      <c r="AB48" s="30">
        <v>2</v>
      </c>
      <c r="AC48" s="31"/>
      <c r="AD48" s="30"/>
      <c r="AE48" s="31"/>
      <c r="AF48" s="30"/>
      <c r="AG48" s="31"/>
      <c r="AH48" s="30"/>
      <c r="AI48" s="31"/>
      <c r="AJ48" s="30"/>
      <c r="AK48" s="31"/>
      <c r="AL48" s="30"/>
      <c r="AM48" s="31"/>
      <c r="AN48" s="30"/>
      <c r="AO48" s="31"/>
      <c r="AP48" s="30"/>
      <c r="AQ48" s="31"/>
      <c r="AR48" s="30"/>
      <c r="AS48" s="22">
        <v>8501</v>
      </c>
      <c r="AT48" s="30">
        <v>2</v>
      </c>
    </row>
    <row r="49" spans="1:46" ht="15.75">
      <c r="A49" s="21">
        <v>125</v>
      </c>
      <c r="B49" s="30">
        <v>2</v>
      </c>
      <c r="C49" s="21">
        <v>145</v>
      </c>
      <c r="D49" s="30">
        <v>2</v>
      </c>
      <c r="E49" s="21">
        <v>165</v>
      </c>
      <c r="F49" s="30">
        <v>2</v>
      </c>
      <c r="G49" s="21">
        <v>175</v>
      </c>
      <c r="H49" s="30">
        <v>2</v>
      </c>
      <c r="I49" s="21">
        <v>185</v>
      </c>
      <c r="J49" s="30">
        <v>2</v>
      </c>
      <c r="K49" s="21">
        <v>270</v>
      </c>
      <c r="L49" s="30">
        <v>2</v>
      </c>
      <c r="M49" s="21">
        <v>304</v>
      </c>
      <c r="N49" s="30">
        <v>2</v>
      </c>
      <c r="O49" s="22">
        <v>1500</v>
      </c>
      <c r="P49" s="30">
        <v>2</v>
      </c>
      <c r="Q49" s="22">
        <v>2490</v>
      </c>
      <c r="R49" s="30">
        <v>2</v>
      </c>
      <c r="S49" s="22">
        <v>5500</v>
      </c>
      <c r="T49" s="30">
        <v>2</v>
      </c>
      <c r="U49" s="22">
        <v>12000</v>
      </c>
      <c r="V49" s="30">
        <v>2</v>
      </c>
      <c r="W49" s="22">
        <v>15150</v>
      </c>
      <c r="X49" s="30">
        <v>2</v>
      </c>
      <c r="Y49" s="22">
        <v>20200</v>
      </c>
      <c r="Z49" s="30">
        <v>2</v>
      </c>
      <c r="AA49" s="22">
        <v>32200</v>
      </c>
      <c r="AB49" s="30">
        <v>2</v>
      </c>
      <c r="AC49" s="31">
        <v>620</v>
      </c>
      <c r="AD49" s="30">
        <v>25</v>
      </c>
      <c r="AE49" s="31">
        <v>1400</v>
      </c>
      <c r="AF49" s="30">
        <v>25</v>
      </c>
      <c r="AG49" s="31">
        <v>184</v>
      </c>
      <c r="AH49" s="30">
        <v>25</v>
      </c>
      <c r="AI49" s="31">
        <v>420</v>
      </c>
      <c r="AJ49" s="30">
        <v>25</v>
      </c>
      <c r="AK49" s="31">
        <v>1400</v>
      </c>
      <c r="AL49" s="30">
        <v>25</v>
      </c>
      <c r="AM49" s="31">
        <v>4000</v>
      </c>
      <c r="AN49" s="30">
        <v>25</v>
      </c>
      <c r="AO49" s="31">
        <v>5000</v>
      </c>
      <c r="AP49" s="30">
        <v>25</v>
      </c>
      <c r="AQ49" s="31">
        <v>4600</v>
      </c>
      <c r="AR49" s="30">
        <v>25</v>
      </c>
      <c r="AS49" s="22">
        <v>9000</v>
      </c>
      <c r="AT49" s="30">
        <v>2</v>
      </c>
    </row>
    <row r="50" spans="1:46" ht="15.75">
      <c r="A50" s="21">
        <v>126</v>
      </c>
      <c r="B50" s="30">
        <v>1</v>
      </c>
      <c r="C50" s="21">
        <v>146</v>
      </c>
      <c r="D50" s="30">
        <v>1</v>
      </c>
      <c r="E50" s="21">
        <v>166</v>
      </c>
      <c r="F50" s="30">
        <v>1</v>
      </c>
      <c r="G50" s="21">
        <v>176</v>
      </c>
      <c r="H50" s="30">
        <v>1</v>
      </c>
      <c r="I50" s="21">
        <v>186</v>
      </c>
      <c r="J50" s="30">
        <v>1</v>
      </c>
      <c r="K50" s="21">
        <v>271</v>
      </c>
      <c r="L50" s="30">
        <v>1</v>
      </c>
      <c r="M50" s="21">
        <v>305</v>
      </c>
      <c r="N50" s="30">
        <v>1</v>
      </c>
      <c r="O50" s="22">
        <v>1501</v>
      </c>
      <c r="P50" s="30">
        <v>1</v>
      </c>
      <c r="Q50" s="22">
        <v>2491</v>
      </c>
      <c r="R50" s="30">
        <v>1</v>
      </c>
      <c r="S50" s="22">
        <v>5501</v>
      </c>
      <c r="T50" s="30">
        <v>1</v>
      </c>
      <c r="U50" s="22">
        <v>12001</v>
      </c>
      <c r="V50" s="30">
        <v>1</v>
      </c>
      <c r="W50" s="22">
        <v>15151</v>
      </c>
      <c r="X50" s="30">
        <v>1</v>
      </c>
      <c r="Y50" s="22">
        <v>20201</v>
      </c>
      <c r="Z50" s="30">
        <v>1</v>
      </c>
      <c r="AA50" s="22">
        <v>32201</v>
      </c>
      <c r="AB50" s="30">
        <v>1</v>
      </c>
      <c r="AC50" s="31"/>
      <c r="AD50" s="30"/>
      <c r="AE50" s="31"/>
      <c r="AF50" s="30"/>
      <c r="AG50" s="31"/>
      <c r="AH50" s="30"/>
      <c r="AI50" s="31"/>
      <c r="AJ50" s="30"/>
      <c r="AK50" s="31"/>
      <c r="AL50" s="30"/>
      <c r="AM50" s="31"/>
      <c r="AN50" s="30"/>
      <c r="AO50" s="31"/>
      <c r="AP50" s="30"/>
      <c r="AQ50" s="31"/>
      <c r="AR50" s="30"/>
      <c r="AS50" s="22">
        <v>9001</v>
      </c>
      <c r="AT50" s="30">
        <v>1</v>
      </c>
    </row>
    <row r="51" spans="1:46" ht="16.5" thickBot="1">
      <c r="A51" s="25" t="s">
        <v>3</v>
      </c>
      <c r="B51" s="26" t="s">
        <v>16</v>
      </c>
      <c r="C51" s="25" t="s">
        <v>23</v>
      </c>
      <c r="D51" s="26" t="s">
        <v>16</v>
      </c>
      <c r="E51" s="25" t="s">
        <v>42</v>
      </c>
      <c r="F51" s="26" t="s">
        <v>16</v>
      </c>
      <c r="G51" s="25" t="s">
        <v>29</v>
      </c>
      <c r="H51" s="26" t="s">
        <v>16</v>
      </c>
      <c r="I51" s="25" t="s">
        <v>43</v>
      </c>
      <c r="J51" s="26" t="s">
        <v>16</v>
      </c>
      <c r="K51" s="25" t="s">
        <v>48</v>
      </c>
      <c r="L51" s="26" t="s">
        <v>16</v>
      </c>
      <c r="M51" s="25" t="s">
        <v>24</v>
      </c>
      <c r="N51" s="26" t="s">
        <v>16</v>
      </c>
      <c r="O51" s="27" t="s">
        <v>4</v>
      </c>
      <c r="P51" s="26" t="s">
        <v>16</v>
      </c>
      <c r="Q51" s="28" t="s">
        <v>6</v>
      </c>
      <c r="R51" s="26" t="s">
        <v>16</v>
      </c>
      <c r="S51" s="28" t="s">
        <v>25</v>
      </c>
      <c r="T51" s="26" t="s">
        <v>16</v>
      </c>
      <c r="U51" s="28" t="s">
        <v>36</v>
      </c>
      <c r="V51" s="26" t="s">
        <v>16</v>
      </c>
      <c r="W51" s="28" t="s">
        <v>45</v>
      </c>
      <c r="X51" s="26" t="s">
        <v>16</v>
      </c>
      <c r="Y51" s="28" t="s">
        <v>37</v>
      </c>
      <c r="Z51" s="26" t="s">
        <v>16</v>
      </c>
      <c r="AA51" s="28" t="s">
        <v>46</v>
      </c>
      <c r="AB51" s="26" t="s">
        <v>16</v>
      </c>
      <c r="AC51" s="29" t="s">
        <v>30</v>
      </c>
      <c r="AD51" s="26" t="s">
        <v>16</v>
      </c>
      <c r="AE51" s="29" t="s">
        <v>38</v>
      </c>
      <c r="AF51" s="26" t="s">
        <v>16</v>
      </c>
      <c r="AG51" s="29" t="s">
        <v>31</v>
      </c>
      <c r="AH51" s="26" t="s">
        <v>16</v>
      </c>
      <c r="AI51" s="29" t="s">
        <v>32</v>
      </c>
      <c r="AJ51" s="26" t="s">
        <v>16</v>
      </c>
      <c r="AK51" s="29" t="s">
        <v>33</v>
      </c>
      <c r="AL51" s="26" t="s">
        <v>16</v>
      </c>
      <c r="AM51" s="29" t="s">
        <v>34</v>
      </c>
      <c r="AN51" s="26" t="s">
        <v>16</v>
      </c>
      <c r="AO51" s="29" t="s">
        <v>35</v>
      </c>
      <c r="AP51" s="26" t="s">
        <v>16</v>
      </c>
      <c r="AQ51" s="29" t="s">
        <v>14</v>
      </c>
      <c r="AR51" s="26" t="s">
        <v>16</v>
      </c>
      <c r="AS51" s="38" t="s">
        <v>26</v>
      </c>
      <c r="AT51" s="26" t="s">
        <v>16</v>
      </c>
    </row>
    <row r="52" ht="16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51"/>
  <sheetViews>
    <sheetView zoomScalePageLayoutView="0" workbookViewId="0" topLeftCell="AT1">
      <pane ySplit="1" topLeftCell="A2" activePane="bottomLeft" state="frozen"/>
      <selection pane="topLeft" activeCell="A1" sqref="A1"/>
      <selection pane="bottomLeft" activeCell="BD7" sqref="BD7"/>
    </sheetView>
  </sheetViews>
  <sheetFormatPr defaultColWidth="11.00390625" defaultRowHeight="15.75"/>
  <cols>
    <col min="1" max="1" width="3.875" style="19" bestFit="1" customWidth="1"/>
    <col min="2" max="2" width="3.50390625" style="44" bestFit="1" customWidth="1"/>
    <col min="3" max="3" width="3.875" style="19" bestFit="1" customWidth="1"/>
    <col min="4" max="4" width="3.50390625" style="44" bestFit="1" customWidth="1"/>
    <col min="5" max="5" width="4.625" style="19" bestFit="1" customWidth="1"/>
    <col min="6" max="6" width="3.50390625" style="44" bestFit="1" customWidth="1"/>
    <col min="7" max="7" width="5.625" style="19" bestFit="1" customWidth="1"/>
    <col min="8" max="8" width="3.50390625" style="44" bestFit="1" customWidth="1"/>
    <col min="9" max="9" width="5.625" style="19" bestFit="1" customWidth="1"/>
    <col min="10" max="10" width="3.50390625" style="44" bestFit="1" customWidth="1"/>
    <col min="11" max="11" width="6.375" style="19" bestFit="1" customWidth="1"/>
    <col min="12" max="12" width="3.50390625" style="44" bestFit="1" customWidth="1"/>
    <col min="13" max="13" width="4.625" style="19" bestFit="1" customWidth="1"/>
    <col min="14" max="14" width="3.50390625" style="44" bestFit="1" customWidth="1"/>
    <col min="15" max="15" width="4.625" style="45" bestFit="1" customWidth="1"/>
    <col min="16" max="16" width="3.50390625" style="44" bestFit="1" customWidth="1"/>
    <col min="17" max="17" width="6.00390625" style="45" bestFit="1" customWidth="1"/>
    <col min="18" max="18" width="3.50390625" style="44" bestFit="1" customWidth="1"/>
    <col min="19" max="19" width="4.625" style="46" bestFit="1" customWidth="1"/>
    <col min="20" max="20" width="3.50390625" style="44" bestFit="1" customWidth="1"/>
    <col min="21" max="21" width="6.00390625" style="46" bestFit="1" customWidth="1"/>
    <col min="22" max="22" width="3.50390625" style="44" bestFit="1" customWidth="1"/>
    <col min="23" max="23" width="5.375" style="19" bestFit="1" customWidth="1"/>
    <col min="24" max="24" width="3.50390625" style="44" bestFit="1" customWidth="1"/>
    <col min="25" max="25" width="5.375" style="19" bestFit="1" customWidth="1"/>
    <col min="26" max="26" width="3.50390625" style="44" bestFit="1" customWidth="1"/>
    <col min="27" max="27" width="5.375" style="19" bestFit="1" customWidth="1"/>
    <col min="28" max="28" width="3.50390625" style="44" bestFit="1" customWidth="1"/>
    <col min="29" max="29" width="5.375" style="19" bestFit="1" customWidth="1"/>
    <col min="30" max="30" width="3.50390625" style="44" bestFit="1" customWidth="1"/>
    <col min="31" max="31" width="5.375" style="19" bestFit="1" customWidth="1"/>
    <col min="32" max="32" width="3.50390625" style="44" bestFit="1" customWidth="1"/>
    <col min="33" max="33" width="5.375" style="19" bestFit="1" customWidth="1"/>
    <col min="34" max="34" width="3.50390625" style="44" bestFit="1" customWidth="1"/>
    <col min="35" max="35" width="5.375" style="19" bestFit="1" customWidth="1"/>
    <col min="36" max="36" width="3.50390625" style="44" bestFit="1" customWidth="1"/>
    <col min="37" max="37" width="9.00390625" style="19" bestFit="1" customWidth="1"/>
    <col min="38" max="38" width="3.50390625" style="44" bestFit="1" customWidth="1"/>
    <col min="39" max="39" width="9.00390625" style="19" bestFit="1" customWidth="1"/>
    <col min="40" max="40" width="3.50390625" style="44" bestFit="1" customWidth="1"/>
    <col min="41" max="41" width="9.00390625" style="19" bestFit="1" customWidth="1"/>
    <col min="42" max="42" width="3.50390625" style="44" bestFit="1" customWidth="1"/>
    <col min="43" max="43" width="9.00390625" style="19" bestFit="1" customWidth="1"/>
    <col min="44" max="44" width="3.50390625" style="44" bestFit="1" customWidth="1"/>
    <col min="45" max="45" width="8.625" style="19" bestFit="1" customWidth="1"/>
    <col min="46" max="46" width="3.50390625" style="44" bestFit="1" customWidth="1"/>
    <col min="47" max="47" width="4.25390625" style="19" bestFit="1" customWidth="1"/>
    <col min="48" max="48" width="3.50390625" style="44" bestFit="1" customWidth="1"/>
    <col min="49" max="49" width="7.375" style="19" bestFit="1" customWidth="1"/>
    <col min="50" max="50" width="3.50390625" style="44" bestFit="1" customWidth="1"/>
    <col min="51" max="51" width="6.50390625" style="19" bestFit="1" customWidth="1"/>
    <col min="52" max="52" width="3.50390625" style="44" bestFit="1" customWidth="1"/>
    <col min="53" max="53" width="5.25390625" style="19" bestFit="1" customWidth="1"/>
    <col min="54" max="54" width="3.50390625" style="44" bestFit="1" customWidth="1"/>
    <col min="55" max="55" width="6.25390625" style="19" bestFit="1" customWidth="1"/>
    <col min="56" max="56" width="3.50390625" style="44" bestFit="1" customWidth="1"/>
    <col min="57" max="57" width="6.875" style="19" bestFit="1" customWidth="1"/>
    <col min="58" max="58" width="3.50390625" style="44" bestFit="1" customWidth="1"/>
    <col min="59" max="59" width="7.375" style="19" bestFit="1" customWidth="1"/>
    <col min="60" max="60" width="3.50390625" style="44" bestFit="1" customWidth="1"/>
  </cols>
  <sheetData>
    <row r="1" spans="1:60" ht="16.5" thickBot="1">
      <c r="A1" s="35" t="s">
        <v>3</v>
      </c>
      <c r="B1" s="40" t="s">
        <v>16</v>
      </c>
      <c r="C1" s="35" t="s">
        <v>23</v>
      </c>
      <c r="D1" s="40" t="s">
        <v>16</v>
      </c>
      <c r="E1" s="35" t="s">
        <v>49</v>
      </c>
      <c r="F1" s="40" t="s">
        <v>16</v>
      </c>
      <c r="G1" s="35" t="s">
        <v>29</v>
      </c>
      <c r="H1" s="40" t="s">
        <v>16</v>
      </c>
      <c r="I1" s="35" t="s">
        <v>43</v>
      </c>
      <c r="J1" s="40" t="s">
        <v>16</v>
      </c>
      <c r="K1" s="35" t="s">
        <v>48</v>
      </c>
      <c r="L1" s="40" t="s">
        <v>16</v>
      </c>
      <c r="M1" s="35" t="s">
        <v>50</v>
      </c>
      <c r="N1" s="40" t="s">
        <v>16</v>
      </c>
      <c r="O1" s="35" t="s">
        <v>4</v>
      </c>
      <c r="P1" s="40" t="s">
        <v>16</v>
      </c>
      <c r="Q1" s="35" t="s">
        <v>52</v>
      </c>
      <c r="R1" s="40" t="s">
        <v>16</v>
      </c>
      <c r="S1" s="35" t="s">
        <v>53</v>
      </c>
      <c r="T1" s="40" t="s">
        <v>16</v>
      </c>
      <c r="U1" s="35" t="s">
        <v>54</v>
      </c>
      <c r="V1" s="40" t="s">
        <v>16</v>
      </c>
      <c r="W1" s="38" t="s">
        <v>6</v>
      </c>
      <c r="X1" s="40" t="s">
        <v>16</v>
      </c>
      <c r="Y1" s="38" t="s">
        <v>55</v>
      </c>
      <c r="Z1" s="40" t="s">
        <v>16</v>
      </c>
      <c r="AA1" s="38" t="s">
        <v>25</v>
      </c>
      <c r="AB1" s="40" t="s">
        <v>16</v>
      </c>
      <c r="AC1" s="38" t="s">
        <v>56</v>
      </c>
      <c r="AD1" s="40" t="s">
        <v>16</v>
      </c>
      <c r="AE1" s="38" t="s">
        <v>36</v>
      </c>
      <c r="AF1" s="40" t="s">
        <v>16</v>
      </c>
      <c r="AG1" s="38" t="s">
        <v>45</v>
      </c>
      <c r="AH1" s="40" t="s">
        <v>16</v>
      </c>
      <c r="AI1" s="38" t="s">
        <v>60</v>
      </c>
      <c r="AJ1" s="40" t="s">
        <v>16</v>
      </c>
      <c r="AK1" s="38" t="s">
        <v>57</v>
      </c>
      <c r="AL1" s="40" t="s">
        <v>16</v>
      </c>
      <c r="AM1" s="38" t="s">
        <v>58</v>
      </c>
      <c r="AN1" s="40" t="s">
        <v>16</v>
      </c>
      <c r="AO1" s="38" t="s">
        <v>46</v>
      </c>
      <c r="AP1" s="40" t="s">
        <v>16</v>
      </c>
      <c r="AQ1" s="38" t="s">
        <v>51</v>
      </c>
      <c r="AR1" s="40" t="s">
        <v>16</v>
      </c>
      <c r="AS1" s="39" t="s">
        <v>30</v>
      </c>
      <c r="AT1" s="40" t="s">
        <v>16</v>
      </c>
      <c r="AU1" s="39" t="s">
        <v>38</v>
      </c>
      <c r="AV1" s="40" t="s">
        <v>16</v>
      </c>
      <c r="AW1" s="39" t="s">
        <v>31</v>
      </c>
      <c r="AX1" s="40" t="s">
        <v>16</v>
      </c>
      <c r="AY1" s="39" t="s">
        <v>32</v>
      </c>
      <c r="AZ1" s="40" t="s">
        <v>16</v>
      </c>
      <c r="BA1" s="39" t="s">
        <v>33</v>
      </c>
      <c r="BB1" s="40" t="s">
        <v>16</v>
      </c>
      <c r="BC1" s="39" t="s">
        <v>34</v>
      </c>
      <c r="BD1" s="40" t="s">
        <v>16</v>
      </c>
      <c r="BE1" s="39" t="s">
        <v>35</v>
      </c>
      <c r="BF1" s="40" t="s">
        <v>16</v>
      </c>
      <c r="BG1" s="39" t="s">
        <v>39</v>
      </c>
      <c r="BH1" s="40" t="s">
        <v>16</v>
      </c>
    </row>
    <row r="2" spans="1:60" ht="16.5" thickTop="1">
      <c r="A2" s="20">
        <v>0</v>
      </c>
      <c r="B2" s="41">
        <v>25</v>
      </c>
      <c r="C2" s="20">
        <v>0</v>
      </c>
      <c r="D2" s="41">
        <v>25</v>
      </c>
      <c r="E2" s="20">
        <v>0</v>
      </c>
      <c r="F2" s="41">
        <v>25</v>
      </c>
      <c r="G2" s="20">
        <v>0</v>
      </c>
      <c r="H2" s="41">
        <v>25</v>
      </c>
      <c r="I2" s="20">
        <v>0</v>
      </c>
      <c r="J2" s="41">
        <v>15</v>
      </c>
      <c r="K2" s="20">
        <v>0</v>
      </c>
      <c r="L2" s="41">
        <v>25</v>
      </c>
      <c r="M2" s="20">
        <v>0</v>
      </c>
      <c r="N2" s="41">
        <v>25</v>
      </c>
      <c r="O2" s="20">
        <v>0</v>
      </c>
      <c r="P2" s="41">
        <v>25</v>
      </c>
      <c r="Q2" s="20">
        <v>0</v>
      </c>
      <c r="R2" s="41">
        <v>25</v>
      </c>
      <c r="S2" s="20">
        <v>0</v>
      </c>
      <c r="T2" s="41">
        <v>25</v>
      </c>
      <c r="U2" s="20">
        <v>0</v>
      </c>
      <c r="V2" s="41">
        <v>25</v>
      </c>
      <c r="W2" s="33">
        <v>0</v>
      </c>
      <c r="X2" s="41">
        <v>25</v>
      </c>
      <c r="Y2" s="33">
        <v>0</v>
      </c>
      <c r="Z2" s="41">
        <v>25</v>
      </c>
      <c r="AA2" s="33">
        <v>0</v>
      </c>
      <c r="AB2" s="41">
        <v>25</v>
      </c>
      <c r="AC2" s="33">
        <v>0</v>
      </c>
      <c r="AD2" s="41">
        <v>25</v>
      </c>
      <c r="AE2" s="33">
        <v>0</v>
      </c>
      <c r="AF2" s="41">
        <v>25</v>
      </c>
      <c r="AG2" s="33">
        <v>0</v>
      </c>
      <c r="AH2" s="41">
        <v>25</v>
      </c>
      <c r="AI2" s="33">
        <v>0</v>
      </c>
      <c r="AJ2" s="41">
        <v>25</v>
      </c>
      <c r="AK2" s="33">
        <v>0</v>
      </c>
      <c r="AL2" s="41">
        <v>25</v>
      </c>
      <c r="AM2" s="33">
        <v>0</v>
      </c>
      <c r="AN2" s="41">
        <v>25</v>
      </c>
      <c r="AO2" s="33">
        <v>0</v>
      </c>
      <c r="AP2" s="41">
        <v>25</v>
      </c>
      <c r="AQ2" s="33">
        <v>0</v>
      </c>
      <c r="AR2" s="41">
        <v>25</v>
      </c>
      <c r="AS2" s="34">
        <v>0</v>
      </c>
      <c r="AT2" s="41">
        <v>1</v>
      </c>
      <c r="AU2" s="34">
        <v>0</v>
      </c>
      <c r="AV2" s="41">
        <v>1</v>
      </c>
      <c r="AW2" s="34">
        <v>0</v>
      </c>
      <c r="AX2" s="41">
        <v>1</v>
      </c>
      <c r="AY2" s="34">
        <v>0</v>
      </c>
      <c r="AZ2" s="41">
        <v>1</v>
      </c>
      <c r="BA2" s="34">
        <v>0</v>
      </c>
      <c r="BB2" s="41">
        <v>1</v>
      </c>
      <c r="BC2" s="34">
        <v>0</v>
      </c>
      <c r="BD2" s="41">
        <v>1</v>
      </c>
      <c r="BE2" s="34">
        <v>0</v>
      </c>
      <c r="BF2" s="41">
        <v>1</v>
      </c>
      <c r="BG2" s="34">
        <v>0</v>
      </c>
      <c r="BH2" s="41">
        <v>1</v>
      </c>
    </row>
    <row r="3" spans="1:60" ht="15.75">
      <c r="A3" s="21">
        <v>64</v>
      </c>
      <c r="B3" s="42">
        <v>25</v>
      </c>
      <c r="C3" s="21">
        <v>73</v>
      </c>
      <c r="D3" s="42">
        <v>25</v>
      </c>
      <c r="E3" s="21">
        <v>115</v>
      </c>
      <c r="F3" s="42">
        <v>25</v>
      </c>
      <c r="G3" s="21">
        <v>73</v>
      </c>
      <c r="H3" s="42">
        <v>25</v>
      </c>
      <c r="I3" s="21">
        <v>84</v>
      </c>
      <c r="J3" s="42">
        <v>25</v>
      </c>
      <c r="K3" s="21">
        <v>132</v>
      </c>
      <c r="L3" s="42">
        <v>25</v>
      </c>
      <c r="M3" s="21">
        <v>237</v>
      </c>
      <c r="N3" s="42">
        <v>25</v>
      </c>
      <c r="O3" s="21">
        <v>400</v>
      </c>
      <c r="P3" s="42">
        <v>25</v>
      </c>
      <c r="Q3" s="21">
        <v>475</v>
      </c>
      <c r="R3" s="42">
        <v>25</v>
      </c>
      <c r="S3" s="21">
        <v>550</v>
      </c>
      <c r="T3" s="42">
        <v>25</v>
      </c>
      <c r="U3" s="21">
        <v>595</v>
      </c>
      <c r="V3" s="42">
        <v>25</v>
      </c>
      <c r="W3" s="22">
        <v>1100</v>
      </c>
      <c r="X3" s="42">
        <v>25</v>
      </c>
      <c r="Y3" s="22">
        <v>1580</v>
      </c>
      <c r="Z3" s="42">
        <v>25</v>
      </c>
      <c r="AA3" s="22">
        <v>2420</v>
      </c>
      <c r="AB3" s="42">
        <v>25</v>
      </c>
      <c r="AC3" s="22">
        <v>4170</v>
      </c>
      <c r="AD3" s="42">
        <v>25</v>
      </c>
      <c r="AE3" s="22">
        <v>5500</v>
      </c>
      <c r="AF3" s="42">
        <v>25</v>
      </c>
      <c r="AG3" s="22">
        <v>9250</v>
      </c>
      <c r="AH3" s="42">
        <v>25</v>
      </c>
      <c r="AI3" s="22">
        <v>1100</v>
      </c>
      <c r="AJ3" s="42">
        <v>25</v>
      </c>
      <c r="AK3" s="22">
        <v>6300</v>
      </c>
      <c r="AL3" s="42">
        <v>25</v>
      </c>
      <c r="AM3" s="22">
        <v>11200</v>
      </c>
      <c r="AN3" s="42">
        <v>25</v>
      </c>
      <c r="AO3" s="22">
        <v>15300</v>
      </c>
      <c r="AP3" s="42">
        <v>25</v>
      </c>
      <c r="AQ3" s="22">
        <v>24300</v>
      </c>
      <c r="AR3" s="42">
        <v>25</v>
      </c>
      <c r="AS3" s="31">
        <v>200</v>
      </c>
      <c r="AT3" s="42">
        <v>2</v>
      </c>
      <c r="AU3" s="31">
        <v>380</v>
      </c>
      <c r="AV3" s="42">
        <v>2</v>
      </c>
      <c r="AW3" s="31">
        <v>80</v>
      </c>
      <c r="AX3" s="42">
        <v>2</v>
      </c>
      <c r="AY3" s="31">
        <v>100</v>
      </c>
      <c r="AZ3" s="42">
        <v>2</v>
      </c>
      <c r="BA3" s="31">
        <v>250</v>
      </c>
      <c r="BB3" s="42">
        <v>2</v>
      </c>
      <c r="BC3" s="31">
        <v>500</v>
      </c>
      <c r="BD3" s="42">
        <v>2</v>
      </c>
      <c r="BE3" s="31">
        <v>600</v>
      </c>
      <c r="BF3" s="42">
        <v>2</v>
      </c>
      <c r="BG3" s="31">
        <v>500</v>
      </c>
      <c r="BH3" s="42">
        <v>2</v>
      </c>
    </row>
    <row r="4" spans="1:60" ht="15.75">
      <c r="A4" s="21"/>
      <c r="B4" s="42">
        <v>24</v>
      </c>
      <c r="C4" s="21"/>
      <c r="D4" s="42">
        <v>24</v>
      </c>
      <c r="E4" s="21">
        <v>116</v>
      </c>
      <c r="F4" s="42">
        <v>24</v>
      </c>
      <c r="G4" s="21">
        <v>74</v>
      </c>
      <c r="H4" s="42">
        <v>24</v>
      </c>
      <c r="I4" s="21">
        <v>85</v>
      </c>
      <c r="J4" s="42">
        <v>24</v>
      </c>
      <c r="K4" s="21">
        <v>133</v>
      </c>
      <c r="L4" s="42">
        <v>24</v>
      </c>
      <c r="M4" s="21">
        <v>238</v>
      </c>
      <c r="N4" s="42">
        <v>24</v>
      </c>
      <c r="O4" s="21">
        <v>201</v>
      </c>
      <c r="P4" s="42">
        <v>24</v>
      </c>
      <c r="Q4" s="21">
        <v>476</v>
      </c>
      <c r="R4" s="42">
        <v>24</v>
      </c>
      <c r="S4" s="21">
        <v>551</v>
      </c>
      <c r="T4" s="42">
        <v>24</v>
      </c>
      <c r="U4" s="21">
        <v>596</v>
      </c>
      <c r="V4" s="42">
        <v>24</v>
      </c>
      <c r="W4" s="22">
        <v>1101</v>
      </c>
      <c r="X4" s="42">
        <v>24</v>
      </c>
      <c r="Y4" s="22">
        <v>1581</v>
      </c>
      <c r="Z4" s="42">
        <v>24</v>
      </c>
      <c r="AA4" s="22">
        <v>2421</v>
      </c>
      <c r="AB4" s="42">
        <v>24</v>
      </c>
      <c r="AC4" s="22">
        <v>4171</v>
      </c>
      <c r="AD4" s="42">
        <v>24</v>
      </c>
      <c r="AE4" s="22">
        <v>5501</v>
      </c>
      <c r="AF4" s="42">
        <v>24</v>
      </c>
      <c r="AG4" s="22">
        <v>9251</v>
      </c>
      <c r="AH4" s="42">
        <v>24</v>
      </c>
      <c r="AI4" s="22">
        <v>1101</v>
      </c>
      <c r="AJ4" s="42">
        <v>24</v>
      </c>
      <c r="AK4" s="22">
        <v>6301</v>
      </c>
      <c r="AL4" s="42">
        <v>24</v>
      </c>
      <c r="AM4" s="22">
        <v>11201</v>
      </c>
      <c r="AN4" s="42">
        <v>24</v>
      </c>
      <c r="AO4" s="22">
        <v>15301</v>
      </c>
      <c r="AP4" s="42">
        <v>24</v>
      </c>
      <c r="AQ4" s="22">
        <v>24301</v>
      </c>
      <c r="AR4" s="42">
        <v>24</v>
      </c>
      <c r="AS4" s="31"/>
      <c r="AT4" s="42"/>
      <c r="AU4" s="31"/>
      <c r="AV4" s="42"/>
      <c r="AW4" s="31"/>
      <c r="AX4" s="42"/>
      <c r="AY4" s="31"/>
      <c r="AZ4" s="42"/>
      <c r="BA4" s="31"/>
      <c r="BB4" s="42"/>
      <c r="BC4" s="31"/>
      <c r="BD4" s="42"/>
      <c r="BE4" s="31"/>
      <c r="BF4" s="42"/>
      <c r="BG4" s="31"/>
      <c r="BH4" s="42"/>
    </row>
    <row r="5" spans="1:60" ht="15.75">
      <c r="A5" s="21">
        <v>65</v>
      </c>
      <c r="B5" s="42">
        <v>24</v>
      </c>
      <c r="C5" s="21">
        <v>74</v>
      </c>
      <c r="D5" s="42">
        <v>24</v>
      </c>
      <c r="E5" s="21">
        <v>118</v>
      </c>
      <c r="F5" s="42">
        <v>24</v>
      </c>
      <c r="G5" s="21">
        <v>76</v>
      </c>
      <c r="H5" s="42">
        <v>24</v>
      </c>
      <c r="I5" s="21">
        <v>87</v>
      </c>
      <c r="J5" s="42">
        <v>24</v>
      </c>
      <c r="K5" s="21">
        <v>136</v>
      </c>
      <c r="L5" s="42">
        <v>24</v>
      </c>
      <c r="M5" s="21">
        <v>242</v>
      </c>
      <c r="N5" s="42">
        <v>24</v>
      </c>
      <c r="O5" s="21">
        <v>410</v>
      </c>
      <c r="P5" s="42">
        <v>24</v>
      </c>
      <c r="Q5" s="21">
        <v>490</v>
      </c>
      <c r="R5" s="42">
        <v>24</v>
      </c>
      <c r="S5" s="21">
        <v>560</v>
      </c>
      <c r="T5" s="42">
        <v>24</v>
      </c>
      <c r="U5" s="21">
        <v>610</v>
      </c>
      <c r="V5" s="42">
        <v>24</v>
      </c>
      <c r="W5" s="22">
        <v>1130</v>
      </c>
      <c r="X5" s="42">
        <v>24</v>
      </c>
      <c r="Y5" s="22">
        <v>2020</v>
      </c>
      <c r="Z5" s="42">
        <v>24</v>
      </c>
      <c r="AA5" s="22">
        <v>2470</v>
      </c>
      <c r="AB5" s="42">
        <v>24</v>
      </c>
      <c r="AC5" s="22">
        <v>4270</v>
      </c>
      <c r="AD5" s="42">
        <v>24</v>
      </c>
      <c r="AE5" s="22">
        <v>6000</v>
      </c>
      <c r="AF5" s="42">
        <v>24</v>
      </c>
      <c r="AG5" s="22">
        <v>9400</v>
      </c>
      <c r="AH5" s="42">
        <v>24</v>
      </c>
      <c r="AI5" s="22">
        <v>1130</v>
      </c>
      <c r="AJ5" s="42">
        <v>24</v>
      </c>
      <c r="AK5" s="22">
        <v>6400</v>
      </c>
      <c r="AL5" s="42">
        <v>24</v>
      </c>
      <c r="AM5" s="22">
        <v>11400</v>
      </c>
      <c r="AN5" s="42">
        <v>24</v>
      </c>
      <c r="AO5" s="22">
        <v>16300</v>
      </c>
      <c r="AP5" s="42">
        <v>24</v>
      </c>
      <c r="AQ5" s="22">
        <v>26300</v>
      </c>
      <c r="AR5" s="42">
        <v>24</v>
      </c>
      <c r="AS5" s="31">
        <v>210</v>
      </c>
      <c r="AT5" s="42">
        <v>3</v>
      </c>
      <c r="AU5" s="31">
        <v>400</v>
      </c>
      <c r="AV5" s="42">
        <v>3</v>
      </c>
      <c r="AW5" s="31"/>
      <c r="AX5" s="42">
        <v>3</v>
      </c>
      <c r="AY5" s="31"/>
      <c r="AZ5" s="42">
        <v>3</v>
      </c>
      <c r="BA5" s="31">
        <v>275</v>
      </c>
      <c r="BB5" s="42">
        <v>3</v>
      </c>
      <c r="BC5" s="31">
        <v>600</v>
      </c>
      <c r="BD5" s="42">
        <v>3</v>
      </c>
      <c r="BE5" s="31">
        <v>700</v>
      </c>
      <c r="BF5" s="42">
        <v>3</v>
      </c>
      <c r="BG5" s="31">
        <v>600</v>
      </c>
      <c r="BH5" s="42">
        <v>3</v>
      </c>
    </row>
    <row r="6" spans="1:60" ht="15.75">
      <c r="A6" s="21"/>
      <c r="B6" s="42">
        <v>23</v>
      </c>
      <c r="C6" s="21"/>
      <c r="D6" s="42">
        <v>23</v>
      </c>
      <c r="E6" s="21">
        <v>119</v>
      </c>
      <c r="F6" s="42">
        <v>23</v>
      </c>
      <c r="G6" s="21">
        <v>77</v>
      </c>
      <c r="H6" s="42">
        <v>23</v>
      </c>
      <c r="I6" s="21">
        <v>88</v>
      </c>
      <c r="J6" s="42">
        <v>23</v>
      </c>
      <c r="K6" s="21">
        <v>137</v>
      </c>
      <c r="L6" s="42">
        <v>23</v>
      </c>
      <c r="M6" s="21">
        <v>243</v>
      </c>
      <c r="N6" s="42">
        <v>23</v>
      </c>
      <c r="O6" s="21">
        <v>411</v>
      </c>
      <c r="P6" s="42">
        <v>23</v>
      </c>
      <c r="Q6" s="21">
        <v>491</v>
      </c>
      <c r="R6" s="42">
        <v>23</v>
      </c>
      <c r="S6" s="21">
        <v>561</v>
      </c>
      <c r="T6" s="42">
        <v>23</v>
      </c>
      <c r="U6" s="21">
        <v>611</v>
      </c>
      <c r="V6" s="42">
        <v>23</v>
      </c>
      <c r="W6" s="22">
        <v>1131</v>
      </c>
      <c r="X6" s="42">
        <v>23</v>
      </c>
      <c r="Y6" s="22">
        <v>2021</v>
      </c>
      <c r="Z6" s="42">
        <v>23</v>
      </c>
      <c r="AA6" s="22">
        <v>2471</v>
      </c>
      <c r="AB6" s="42">
        <v>23</v>
      </c>
      <c r="AC6" s="22">
        <v>4271</v>
      </c>
      <c r="AD6" s="42">
        <v>23</v>
      </c>
      <c r="AE6" s="22">
        <v>6001</v>
      </c>
      <c r="AF6" s="42">
        <v>23</v>
      </c>
      <c r="AG6" s="22">
        <v>9401</v>
      </c>
      <c r="AH6" s="42">
        <v>23</v>
      </c>
      <c r="AI6" s="22">
        <v>1131</v>
      </c>
      <c r="AJ6" s="42">
        <v>23</v>
      </c>
      <c r="AK6" s="22">
        <v>6401</v>
      </c>
      <c r="AL6" s="42">
        <v>23</v>
      </c>
      <c r="AM6" s="22">
        <v>11401</v>
      </c>
      <c r="AN6" s="42">
        <v>23</v>
      </c>
      <c r="AO6" s="22">
        <v>16301</v>
      </c>
      <c r="AP6" s="42">
        <v>23</v>
      </c>
      <c r="AQ6" s="22">
        <v>26301</v>
      </c>
      <c r="AR6" s="42">
        <v>23</v>
      </c>
      <c r="AS6" s="31"/>
      <c r="AT6" s="42"/>
      <c r="AU6" s="31"/>
      <c r="AV6" s="42"/>
      <c r="AW6" s="31"/>
      <c r="AX6" s="42"/>
      <c r="AY6" s="31"/>
      <c r="AZ6" s="42"/>
      <c r="BA6" s="31"/>
      <c r="BB6" s="42"/>
      <c r="BC6" s="31"/>
      <c r="BD6" s="42"/>
      <c r="BE6" s="31"/>
      <c r="BF6" s="42"/>
      <c r="BG6" s="31"/>
      <c r="BH6" s="42"/>
    </row>
    <row r="7" spans="1:60" ht="15.75">
      <c r="A7" s="21">
        <v>66</v>
      </c>
      <c r="B7" s="42">
        <v>23</v>
      </c>
      <c r="C7" s="21">
        <v>75</v>
      </c>
      <c r="D7" s="42">
        <v>23</v>
      </c>
      <c r="E7" s="21">
        <v>120</v>
      </c>
      <c r="F7" s="42">
        <v>23</v>
      </c>
      <c r="G7" s="21">
        <v>79</v>
      </c>
      <c r="H7" s="42">
        <v>23</v>
      </c>
      <c r="I7" s="21">
        <v>90</v>
      </c>
      <c r="J7" s="42">
        <v>23</v>
      </c>
      <c r="K7" s="21">
        <v>140</v>
      </c>
      <c r="L7" s="42">
        <v>23</v>
      </c>
      <c r="M7" s="21">
        <v>246</v>
      </c>
      <c r="N7" s="42">
        <v>23</v>
      </c>
      <c r="O7" s="21">
        <v>420</v>
      </c>
      <c r="P7" s="42">
        <v>23</v>
      </c>
      <c r="Q7" s="21">
        <v>505</v>
      </c>
      <c r="R7" s="42">
        <v>23</v>
      </c>
      <c r="S7" s="21">
        <v>570</v>
      </c>
      <c r="T7" s="42">
        <v>23</v>
      </c>
      <c r="U7" s="21">
        <v>635</v>
      </c>
      <c r="V7" s="42">
        <v>23</v>
      </c>
      <c r="W7" s="22">
        <v>1150</v>
      </c>
      <c r="X7" s="42">
        <v>23</v>
      </c>
      <c r="Y7" s="22">
        <v>2060</v>
      </c>
      <c r="Z7" s="42">
        <v>23</v>
      </c>
      <c r="AA7" s="22">
        <v>2500</v>
      </c>
      <c r="AB7" s="42">
        <v>23</v>
      </c>
      <c r="AC7" s="22">
        <v>4320</v>
      </c>
      <c r="AD7" s="42">
        <v>23</v>
      </c>
      <c r="AE7" s="22">
        <v>6100</v>
      </c>
      <c r="AF7" s="42">
        <v>23</v>
      </c>
      <c r="AG7" s="22">
        <v>9550</v>
      </c>
      <c r="AH7" s="42">
        <v>23</v>
      </c>
      <c r="AI7" s="22">
        <v>1150</v>
      </c>
      <c r="AJ7" s="42">
        <v>23</v>
      </c>
      <c r="AK7" s="22">
        <v>6500</v>
      </c>
      <c r="AL7" s="42">
        <v>23</v>
      </c>
      <c r="AM7" s="22">
        <v>12000</v>
      </c>
      <c r="AN7" s="42">
        <v>23</v>
      </c>
      <c r="AO7" s="22">
        <v>17300</v>
      </c>
      <c r="AP7" s="42">
        <v>23</v>
      </c>
      <c r="AQ7" s="22">
        <v>28300</v>
      </c>
      <c r="AR7" s="42">
        <v>23</v>
      </c>
      <c r="AS7" s="31">
        <v>220</v>
      </c>
      <c r="AT7" s="42">
        <v>4</v>
      </c>
      <c r="AU7" s="31">
        <v>420</v>
      </c>
      <c r="AV7" s="42">
        <v>4</v>
      </c>
      <c r="AW7" s="31">
        <v>85</v>
      </c>
      <c r="AX7" s="42">
        <v>4</v>
      </c>
      <c r="AY7" s="31">
        <v>110</v>
      </c>
      <c r="AZ7" s="42">
        <v>4</v>
      </c>
      <c r="BA7" s="31">
        <v>300</v>
      </c>
      <c r="BB7" s="42">
        <v>4</v>
      </c>
      <c r="BC7" s="31">
        <v>700</v>
      </c>
      <c r="BD7" s="42">
        <v>4</v>
      </c>
      <c r="BE7" s="31">
        <v>800</v>
      </c>
      <c r="BF7" s="42">
        <v>4</v>
      </c>
      <c r="BG7" s="31">
        <v>700</v>
      </c>
      <c r="BH7" s="42">
        <v>4</v>
      </c>
    </row>
    <row r="8" spans="1:60" ht="15.75">
      <c r="A8" s="21"/>
      <c r="B8" s="42">
        <v>22</v>
      </c>
      <c r="C8" s="21"/>
      <c r="D8" s="42">
        <v>22</v>
      </c>
      <c r="E8" s="21">
        <v>121</v>
      </c>
      <c r="F8" s="42">
        <v>22</v>
      </c>
      <c r="G8" s="21">
        <v>80</v>
      </c>
      <c r="H8" s="42">
        <v>22</v>
      </c>
      <c r="I8" s="21">
        <v>91</v>
      </c>
      <c r="J8" s="42">
        <v>22</v>
      </c>
      <c r="K8" s="21">
        <v>141</v>
      </c>
      <c r="L8" s="42">
        <v>22</v>
      </c>
      <c r="M8" s="21">
        <v>247</v>
      </c>
      <c r="N8" s="42">
        <v>22</v>
      </c>
      <c r="O8" s="21">
        <v>421</v>
      </c>
      <c r="P8" s="42">
        <v>22</v>
      </c>
      <c r="Q8" s="21">
        <v>506</v>
      </c>
      <c r="R8" s="42">
        <v>22</v>
      </c>
      <c r="S8" s="21">
        <v>571</v>
      </c>
      <c r="T8" s="42">
        <v>22</v>
      </c>
      <c r="U8" s="21">
        <v>636</v>
      </c>
      <c r="V8" s="42">
        <v>22</v>
      </c>
      <c r="W8" s="22">
        <v>1151</v>
      </c>
      <c r="X8" s="42">
        <v>22</v>
      </c>
      <c r="Y8" s="22">
        <v>2061</v>
      </c>
      <c r="Z8" s="42">
        <v>22</v>
      </c>
      <c r="AA8" s="22">
        <v>2501</v>
      </c>
      <c r="AB8" s="42">
        <v>22</v>
      </c>
      <c r="AC8" s="22">
        <v>4321</v>
      </c>
      <c r="AD8" s="42">
        <v>22</v>
      </c>
      <c r="AE8" s="22">
        <v>6101</v>
      </c>
      <c r="AF8" s="42">
        <v>22</v>
      </c>
      <c r="AG8" s="22">
        <v>9551</v>
      </c>
      <c r="AH8" s="42">
        <v>22</v>
      </c>
      <c r="AI8" s="22">
        <v>1151</v>
      </c>
      <c r="AJ8" s="42">
        <v>22</v>
      </c>
      <c r="AK8" s="22">
        <v>6501</v>
      </c>
      <c r="AL8" s="42">
        <v>22</v>
      </c>
      <c r="AM8" s="22">
        <v>12001</v>
      </c>
      <c r="AN8" s="42">
        <v>22</v>
      </c>
      <c r="AO8" s="22">
        <v>17301</v>
      </c>
      <c r="AP8" s="42">
        <v>22</v>
      </c>
      <c r="AQ8" s="22">
        <v>28301</v>
      </c>
      <c r="AR8" s="42">
        <v>22</v>
      </c>
      <c r="AS8" s="31"/>
      <c r="AT8" s="42"/>
      <c r="AU8" s="31"/>
      <c r="AV8" s="42"/>
      <c r="AW8" s="31"/>
      <c r="AX8" s="42"/>
      <c r="AY8" s="31"/>
      <c r="AZ8" s="42"/>
      <c r="BA8" s="31"/>
      <c r="BB8" s="42"/>
      <c r="BC8" s="31"/>
      <c r="BD8" s="42"/>
      <c r="BE8" s="31"/>
      <c r="BF8" s="42"/>
      <c r="BG8" s="31"/>
      <c r="BH8" s="42"/>
    </row>
    <row r="9" spans="1:60" ht="15.75">
      <c r="A9" s="21">
        <v>67</v>
      </c>
      <c r="B9" s="42">
        <v>22</v>
      </c>
      <c r="C9" s="21">
        <v>76</v>
      </c>
      <c r="D9" s="42">
        <v>22</v>
      </c>
      <c r="E9" s="21">
        <v>122</v>
      </c>
      <c r="F9" s="42">
        <v>22</v>
      </c>
      <c r="G9" s="21">
        <v>82</v>
      </c>
      <c r="H9" s="42">
        <v>22</v>
      </c>
      <c r="I9" s="21">
        <v>93</v>
      </c>
      <c r="J9" s="42">
        <v>22</v>
      </c>
      <c r="K9" s="21">
        <v>145</v>
      </c>
      <c r="L9" s="42">
        <v>22</v>
      </c>
      <c r="M9" s="21">
        <v>250</v>
      </c>
      <c r="N9" s="42">
        <v>22</v>
      </c>
      <c r="O9" s="21">
        <v>430</v>
      </c>
      <c r="P9" s="42">
        <v>22</v>
      </c>
      <c r="Q9" s="21">
        <v>520</v>
      </c>
      <c r="R9" s="42">
        <v>22</v>
      </c>
      <c r="S9" s="21">
        <v>580</v>
      </c>
      <c r="T9" s="42">
        <v>22</v>
      </c>
      <c r="U9" s="21">
        <v>650</v>
      </c>
      <c r="V9" s="42">
        <v>22</v>
      </c>
      <c r="W9" s="22">
        <v>1170</v>
      </c>
      <c r="X9" s="42">
        <v>22</v>
      </c>
      <c r="Y9" s="22">
        <v>2080</v>
      </c>
      <c r="Z9" s="42">
        <v>22</v>
      </c>
      <c r="AA9" s="22">
        <v>2530</v>
      </c>
      <c r="AB9" s="42">
        <v>22</v>
      </c>
      <c r="AC9" s="22">
        <v>4370</v>
      </c>
      <c r="AD9" s="42">
        <v>22</v>
      </c>
      <c r="AE9" s="22">
        <v>6200</v>
      </c>
      <c r="AF9" s="42">
        <v>22</v>
      </c>
      <c r="AG9" s="22">
        <v>10100</v>
      </c>
      <c r="AH9" s="42">
        <v>22</v>
      </c>
      <c r="AI9" s="22">
        <v>1170</v>
      </c>
      <c r="AJ9" s="42">
        <v>22</v>
      </c>
      <c r="AK9" s="22">
        <v>7000</v>
      </c>
      <c r="AL9" s="42">
        <v>22</v>
      </c>
      <c r="AM9" s="22">
        <v>12200</v>
      </c>
      <c r="AN9" s="42">
        <v>22</v>
      </c>
      <c r="AO9" s="22">
        <v>18300</v>
      </c>
      <c r="AP9" s="42">
        <v>22</v>
      </c>
      <c r="AQ9" s="22">
        <v>29300</v>
      </c>
      <c r="AR9" s="42">
        <v>22</v>
      </c>
      <c r="AS9" s="31">
        <v>230</v>
      </c>
      <c r="AT9" s="42">
        <v>5</v>
      </c>
      <c r="AU9" s="31">
        <v>440</v>
      </c>
      <c r="AV9" s="42">
        <v>5</v>
      </c>
      <c r="AW9" s="31"/>
      <c r="AX9" s="42">
        <v>5</v>
      </c>
      <c r="AY9" s="31"/>
      <c r="AZ9" s="42">
        <v>5</v>
      </c>
      <c r="BA9" s="31">
        <v>325</v>
      </c>
      <c r="BB9" s="42">
        <v>5</v>
      </c>
      <c r="BC9" s="31">
        <v>800</v>
      </c>
      <c r="BD9" s="42">
        <v>5</v>
      </c>
      <c r="BE9" s="31">
        <v>900</v>
      </c>
      <c r="BF9" s="42">
        <v>5</v>
      </c>
      <c r="BG9" s="31">
        <v>800</v>
      </c>
      <c r="BH9" s="42">
        <v>5</v>
      </c>
    </row>
    <row r="10" spans="1:60" ht="15.75">
      <c r="A10" s="21"/>
      <c r="B10" s="42">
        <v>21</v>
      </c>
      <c r="C10" s="21"/>
      <c r="D10" s="42">
        <v>21</v>
      </c>
      <c r="E10" s="21">
        <v>123</v>
      </c>
      <c r="F10" s="42">
        <v>21</v>
      </c>
      <c r="G10" s="21">
        <v>83</v>
      </c>
      <c r="H10" s="42">
        <v>21</v>
      </c>
      <c r="I10" s="21">
        <v>94</v>
      </c>
      <c r="J10" s="42">
        <v>21</v>
      </c>
      <c r="K10" s="21">
        <v>146</v>
      </c>
      <c r="L10" s="42">
        <v>21</v>
      </c>
      <c r="M10" s="21">
        <v>251</v>
      </c>
      <c r="N10" s="42">
        <v>21</v>
      </c>
      <c r="O10" s="21">
        <v>431</v>
      </c>
      <c r="P10" s="42">
        <v>21</v>
      </c>
      <c r="Q10" s="21">
        <v>521</v>
      </c>
      <c r="R10" s="42">
        <v>21</v>
      </c>
      <c r="S10" s="21">
        <v>581</v>
      </c>
      <c r="T10" s="42">
        <v>21</v>
      </c>
      <c r="U10" s="21">
        <v>651</v>
      </c>
      <c r="V10" s="42">
        <v>21</v>
      </c>
      <c r="W10" s="22">
        <v>1171</v>
      </c>
      <c r="X10" s="42">
        <v>21</v>
      </c>
      <c r="Y10" s="22">
        <v>2081</v>
      </c>
      <c r="Z10" s="42">
        <v>21</v>
      </c>
      <c r="AA10" s="22">
        <v>2531</v>
      </c>
      <c r="AB10" s="42">
        <v>21</v>
      </c>
      <c r="AC10" s="22">
        <v>4371</v>
      </c>
      <c r="AD10" s="42">
        <v>21</v>
      </c>
      <c r="AE10" s="22">
        <v>6201</v>
      </c>
      <c r="AF10" s="42">
        <v>21</v>
      </c>
      <c r="AG10" s="22">
        <v>10101</v>
      </c>
      <c r="AH10" s="42">
        <v>21</v>
      </c>
      <c r="AI10" s="22">
        <v>1171</v>
      </c>
      <c r="AJ10" s="42">
        <v>21</v>
      </c>
      <c r="AK10" s="22">
        <v>7001</v>
      </c>
      <c r="AL10" s="42">
        <v>21</v>
      </c>
      <c r="AM10" s="22">
        <v>12201</v>
      </c>
      <c r="AN10" s="42">
        <v>21</v>
      </c>
      <c r="AO10" s="22">
        <v>18301</v>
      </c>
      <c r="AP10" s="42">
        <v>21</v>
      </c>
      <c r="AQ10" s="22">
        <v>29301</v>
      </c>
      <c r="AR10" s="42">
        <v>21</v>
      </c>
      <c r="AS10" s="31"/>
      <c r="AT10" s="42"/>
      <c r="AU10" s="31"/>
      <c r="AV10" s="42"/>
      <c r="AW10" s="31"/>
      <c r="AX10" s="42"/>
      <c r="AY10" s="31"/>
      <c r="AZ10" s="42"/>
      <c r="BA10" s="31"/>
      <c r="BB10" s="42"/>
      <c r="BC10" s="31"/>
      <c r="BD10" s="42"/>
      <c r="BE10" s="31"/>
      <c r="BF10" s="42"/>
      <c r="BG10" s="31"/>
      <c r="BH10" s="42"/>
    </row>
    <row r="11" spans="1:60" ht="15.75">
      <c r="A11" s="21">
        <v>68</v>
      </c>
      <c r="B11" s="42">
        <v>21</v>
      </c>
      <c r="C11" s="21">
        <v>77</v>
      </c>
      <c r="D11" s="42">
        <v>21</v>
      </c>
      <c r="E11" s="21">
        <v>124</v>
      </c>
      <c r="F11" s="42">
        <v>21</v>
      </c>
      <c r="G11" s="21">
        <v>85</v>
      </c>
      <c r="H11" s="42">
        <v>21</v>
      </c>
      <c r="I11" s="21">
        <v>96</v>
      </c>
      <c r="J11" s="42">
        <v>21</v>
      </c>
      <c r="K11" s="21">
        <v>150</v>
      </c>
      <c r="L11" s="42">
        <v>21</v>
      </c>
      <c r="M11" s="21">
        <v>252</v>
      </c>
      <c r="N11" s="42">
        <v>21</v>
      </c>
      <c r="O11" s="21">
        <v>437</v>
      </c>
      <c r="P11" s="42">
        <v>21</v>
      </c>
      <c r="Q11" s="21">
        <v>535</v>
      </c>
      <c r="R11" s="42">
        <v>21</v>
      </c>
      <c r="S11" s="21">
        <v>590</v>
      </c>
      <c r="T11" s="42">
        <v>21</v>
      </c>
      <c r="U11" s="21">
        <v>660</v>
      </c>
      <c r="V11" s="42">
        <v>21</v>
      </c>
      <c r="W11" s="22">
        <v>1190</v>
      </c>
      <c r="X11" s="42">
        <v>21</v>
      </c>
      <c r="Y11" s="22">
        <v>2100</v>
      </c>
      <c r="Z11" s="42">
        <v>21</v>
      </c>
      <c r="AA11" s="22">
        <v>2560</v>
      </c>
      <c r="AB11" s="42">
        <v>21</v>
      </c>
      <c r="AC11" s="22">
        <v>4420</v>
      </c>
      <c r="AD11" s="42">
        <v>21</v>
      </c>
      <c r="AE11" s="22">
        <v>6300</v>
      </c>
      <c r="AF11" s="42">
        <v>21</v>
      </c>
      <c r="AG11" s="22">
        <v>10250</v>
      </c>
      <c r="AH11" s="42">
        <v>21</v>
      </c>
      <c r="AI11" s="22">
        <v>1190</v>
      </c>
      <c r="AJ11" s="42">
        <v>21</v>
      </c>
      <c r="AK11" s="22">
        <v>7100</v>
      </c>
      <c r="AL11" s="42">
        <v>21</v>
      </c>
      <c r="AM11" s="22">
        <v>12400</v>
      </c>
      <c r="AN11" s="42">
        <v>21</v>
      </c>
      <c r="AO11" s="22">
        <v>19000</v>
      </c>
      <c r="AP11" s="42">
        <v>21</v>
      </c>
      <c r="AQ11" s="22">
        <v>30300</v>
      </c>
      <c r="AR11" s="42">
        <v>21</v>
      </c>
      <c r="AS11" s="31">
        <v>240</v>
      </c>
      <c r="AT11" s="42">
        <v>6</v>
      </c>
      <c r="AU11" s="31">
        <v>460</v>
      </c>
      <c r="AV11" s="42">
        <v>6</v>
      </c>
      <c r="AW11" s="31">
        <v>90</v>
      </c>
      <c r="AX11" s="42">
        <v>6</v>
      </c>
      <c r="AY11" s="31">
        <v>120</v>
      </c>
      <c r="AZ11" s="42">
        <v>6</v>
      </c>
      <c r="BA11" s="31">
        <v>350</v>
      </c>
      <c r="BB11" s="42">
        <v>6</v>
      </c>
      <c r="BC11" s="31">
        <v>900</v>
      </c>
      <c r="BD11" s="42">
        <v>6</v>
      </c>
      <c r="BE11" s="31">
        <v>1000</v>
      </c>
      <c r="BF11" s="42">
        <v>6</v>
      </c>
      <c r="BG11" s="31">
        <v>900</v>
      </c>
      <c r="BH11" s="42">
        <v>6</v>
      </c>
    </row>
    <row r="12" spans="1:60" ht="15.75">
      <c r="A12" s="21"/>
      <c r="B12" s="42">
        <v>20</v>
      </c>
      <c r="C12" s="21"/>
      <c r="D12" s="42">
        <v>20</v>
      </c>
      <c r="E12" s="21">
        <v>125</v>
      </c>
      <c r="F12" s="42">
        <v>20</v>
      </c>
      <c r="G12" s="21">
        <v>86</v>
      </c>
      <c r="H12" s="42">
        <v>20</v>
      </c>
      <c r="I12" s="21">
        <v>97</v>
      </c>
      <c r="J12" s="42">
        <v>20</v>
      </c>
      <c r="K12" s="21">
        <v>151</v>
      </c>
      <c r="L12" s="42">
        <v>20</v>
      </c>
      <c r="M12" s="21">
        <v>253</v>
      </c>
      <c r="N12" s="42">
        <v>20</v>
      </c>
      <c r="O12" s="21">
        <v>438</v>
      </c>
      <c r="P12" s="42">
        <v>20</v>
      </c>
      <c r="Q12" s="21">
        <v>536</v>
      </c>
      <c r="R12" s="42">
        <v>20</v>
      </c>
      <c r="S12" s="21">
        <v>591</v>
      </c>
      <c r="T12" s="42">
        <v>20</v>
      </c>
      <c r="U12" s="21">
        <v>661</v>
      </c>
      <c r="V12" s="42">
        <v>20</v>
      </c>
      <c r="W12" s="22">
        <v>1191</v>
      </c>
      <c r="X12" s="42">
        <v>20</v>
      </c>
      <c r="Y12" s="22">
        <v>2101</v>
      </c>
      <c r="Z12" s="42">
        <v>20</v>
      </c>
      <c r="AA12" s="22">
        <v>2561</v>
      </c>
      <c r="AB12" s="42">
        <v>20</v>
      </c>
      <c r="AC12" s="22">
        <v>4421</v>
      </c>
      <c r="AD12" s="42">
        <v>20</v>
      </c>
      <c r="AE12" s="22">
        <v>6301</v>
      </c>
      <c r="AF12" s="42">
        <v>20</v>
      </c>
      <c r="AG12" s="22">
        <v>10251</v>
      </c>
      <c r="AH12" s="42">
        <v>20</v>
      </c>
      <c r="AI12" s="22">
        <v>1191</v>
      </c>
      <c r="AJ12" s="42">
        <v>20</v>
      </c>
      <c r="AK12" s="22">
        <v>7101</v>
      </c>
      <c r="AL12" s="42">
        <v>20</v>
      </c>
      <c r="AM12" s="22">
        <v>12401</v>
      </c>
      <c r="AN12" s="42">
        <v>20</v>
      </c>
      <c r="AO12" s="22">
        <v>19001</v>
      </c>
      <c r="AP12" s="42">
        <v>20</v>
      </c>
      <c r="AQ12" s="22">
        <v>30301</v>
      </c>
      <c r="AR12" s="42">
        <v>20</v>
      </c>
      <c r="AS12" s="31"/>
      <c r="AT12" s="42"/>
      <c r="AU12" s="31"/>
      <c r="AV12" s="42"/>
      <c r="AW12" s="31"/>
      <c r="AX12" s="42"/>
      <c r="AY12" s="31"/>
      <c r="AZ12" s="42"/>
      <c r="BA12" s="31"/>
      <c r="BB12" s="42"/>
      <c r="BC12" s="31"/>
      <c r="BD12" s="42"/>
      <c r="BE12" s="31"/>
      <c r="BF12" s="42"/>
      <c r="BG12" s="31"/>
      <c r="BH12" s="42"/>
    </row>
    <row r="13" spans="1:60" ht="15.75">
      <c r="A13" s="21">
        <v>69</v>
      </c>
      <c r="B13" s="42">
        <v>20</v>
      </c>
      <c r="C13" s="21">
        <v>78</v>
      </c>
      <c r="D13" s="42">
        <v>20</v>
      </c>
      <c r="E13" s="21">
        <v>126</v>
      </c>
      <c r="F13" s="42">
        <v>20</v>
      </c>
      <c r="G13" s="21">
        <v>88</v>
      </c>
      <c r="H13" s="42">
        <v>20</v>
      </c>
      <c r="I13" s="21">
        <v>99</v>
      </c>
      <c r="J13" s="42">
        <v>20</v>
      </c>
      <c r="K13" s="21">
        <v>155</v>
      </c>
      <c r="L13" s="42">
        <v>20</v>
      </c>
      <c r="M13" s="21">
        <v>258</v>
      </c>
      <c r="N13" s="42">
        <v>20</v>
      </c>
      <c r="O13" s="21">
        <v>444</v>
      </c>
      <c r="P13" s="42">
        <v>20</v>
      </c>
      <c r="Q13" s="21">
        <v>545</v>
      </c>
      <c r="R13" s="42">
        <v>20</v>
      </c>
      <c r="S13" s="21">
        <v>600</v>
      </c>
      <c r="T13" s="42">
        <v>20</v>
      </c>
      <c r="U13" s="21">
        <v>670</v>
      </c>
      <c r="V13" s="42">
        <v>20</v>
      </c>
      <c r="W13" s="22">
        <v>1210</v>
      </c>
      <c r="X13" s="42">
        <v>20</v>
      </c>
      <c r="Y13" s="22">
        <v>2120</v>
      </c>
      <c r="Z13" s="42">
        <v>20</v>
      </c>
      <c r="AA13" s="22">
        <v>2590</v>
      </c>
      <c r="AB13" s="42">
        <v>20</v>
      </c>
      <c r="AC13" s="22">
        <v>4470</v>
      </c>
      <c r="AD13" s="42">
        <v>20</v>
      </c>
      <c r="AE13" s="22">
        <v>6400</v>
      </c>
      <c r="AF13" s="42">
        <v>20</v>
      </c>
      <c r="AG13" s="22">
        <v>10400</v>
      </c>
      <c r="AH13" s="42">
        <v>20</v>
      </c>
      <c r="AI13" s="22">
        <v>1210</v>
      </c>
      <c r="AJ13" s="42">
        <v>20</v>
      </c>
      <c r="AK13" s="22">
        <v>7200</v>
      </c>
      <c r="AL13" s="42">
        <v>20</v>
      </c>
      <c r="AM13" s="22">
        <v>13000</v>
      </c>
      <c r="AN13" s="42">
        <v>20</v>
      </c>
      <c r="AO13" s="22">
        <v>19300</v>
      </c>
      <c r="AP13" s="42">
        <v>20</v>
      </c>
      <c r="AQ13" s="22">
        <v>31300</v>
      </c>
      <c r="AR13" s="42">
        <v>20</v>
      </c>
      <c r="AS13" s="31">
        <v>250</v>
      </c>
      <c r="AT13" s="42">
        <v>7</v>
      </c>
      <c r="AU13" s="31">
        <v>480</v>
      </c>
      <c r="AV13" s="42">
        <v>7</v>
      </c>
      <c r="AW13" s="31">
        <v>95</v>
      </c>
      <c r="AX13" s="42">
        <v>7</v>
      </c>
      <c r="AY13" s="31"/>
      <c r="AZ13" s="42">
        <v>7</v>
      </c>
      <c r="BA13" s="31">
        <v>375</v>
      </c>
      <c r="BB13" s="42">
        <v>7</v>
      </c>
      <c r="BC13" s="31">
        <v>1000</v>
      </c>
      <c r="BD13" s="42">
        <v>7</v>
      </c>
      <c r="BE13" s="31">
        <v>1100</v>
      </c>
      <c r="BF13" s="42">
        <v>7</v>
      </c>
      <c r="BG13" s="31">
        <v>1000</v>
      </c>
      <c r="BH13" s="42">
        <v>7</v>
      </c>
    </row>
    <row r="14" spans="1:60" ht="15.75">
      <c r="A14" s="21"/>
      <c r="B14" s="42">
        <v>19</v>
      </c>
      <c r="C14" s="21"/>
      <c r="D14" s="42">
        <v>19</v>
      </c>
      <c r="E14" s="21">
        <v>127</v>
      </c>
      <c r="F14" s="42">
        <v>19</v>
      </c>
      <c r="G14" s="21">
        <v>89</v>
      </c>
      <c r="H14" s="42">
        <v>19</v>
      </c>
      <c r="I14" s="21">
        <v>100</v>
      </c>
      <c r="J14" s="42">
        <v>19</v>
      </c>
      <c r="K14" s="21">
        <v>156</v>
      </c>
      <c r="L14" s="42">
        <v>19</v>
      </c>
      <c r="M14" s="21">
        <v>358</v>
      </c>
      <c r="N14" s="42">
        <v>19</v>
      </c>
      <c r="O14" s="21">
        <v>445</v>
      </c>
      <c r="P14" s="42">
        <v>19</v>
      </c>
      <c r="Q14" s="21">
        <v>546</v>
      </c>
      <c r="R14" s="42">
        <v>19</v>
      </c>
      <c r="S14" s="21">
        <v>601</v>
      </c>
      <c r="T14" s="42">
        <v>19</v>
      </c>
      <c r="U14" s="21">
        <v>671</v>
      </c>
      <c r="V14" s="42">
        <v>19</v>
      </c>
      <c r="W14" s="22">
        <v>1211</v>
      </c>
      <c r="X14" s="42">
        <v>19</v>
      </c>
      <c r="Y14" s="22">
        <v>2121</v>
      </c>
      <c r="Z14" s="42">
        <v>19</v>
      </c>
      <c r="AA14" s="22">
        <v>2591</v>
      </c>
      <c r="AB14" s="42">
        <v>19</v>
      </c>
      <c r="AC14" s="22">
        <v>4471</v>
      </c>
      <c r="AD14" s="42">
        <v>19</v>
      </c>
      <c r="AE14" s="22">
        <v>6401</v>
      </c>
      <c r="AF14" s="42">
        <v>19</v>
      </c>
      <c r="AG14" s="22">
        <v>10401</v>
      </c>
      <c r="AH14" s="42">
        <v>19</v>
      </c>
      <c r="AI14" s="22">
        <v>1211</v>
      </c>
      <c r="AJ14" s="42">
        <v>19</v>
      </c>
      <c r="AK14" s="22">
        <v>7201</v>
      </c>
      <c r="AL14" s="42">
        <v>19</v>
      </c>
      <c r="AM14" s="22">
        <v>13001</v>
      </c>
      <c r="AN14" s="42">
        <v>19</v>
      </c>
      <c r="AO14" s="22">
        <v>19301</v>
      </c>
      <c r="AP14" s="42">
        <v>19</v>
      </c>
      <c r="AQ14" s="22">
        <v>31301</v>
      </c>
      <c r="AR14" s="42">
        <v>19</v>
      </c>
      <c r="AS14" s="31"/>
      <c r="AT14" s="42"/>
      <c r="AU14" s="31"/>
      <c r="AV14" s="42"/>
      <c r="AW14" s="31"/>
      <c r="AX14" s="42"/>
      <c r="AY14" s="31"/>
      <c r="AZ14" s="42"/>
      <c r="BA14" s="31"/>
      <c r="BB14" s="42"/>
      <c r="BC14" s="31"/>
      <c r="BD14" s="42"/>
      <c r="BE14" s="31"/>
      <c r="BF14" s="42"/>
      <c r="BG14" s="31"/>
      <c r="BH14" s="42"/>
    </row>
    <row r="15" spans="1:60" ht="15.75">
      <c r="A15" s="21">
        <v>70</v>
      </c>
      <c r="B15" s="42">
        <v>19</v>
      </c>
      <c r="C15" s="21">
        <v>79</v>
      </c>
      <c r="D15" s="42">
        <v>19</v>
      </c>
      <c r="E15" s="21">
        <v>128</v>
      </c>
      <c r="F15" s="42">
        <v>19</v>
      </c>
      <c r="G15" s="21">
        <v>91</v>
      </c>
      <c r="H15" s="42">
        <v>19</v>
      </c>
      <c r="I15" s="21">
        <v>102</v>
      </c>
      <c r="J15" s="42">
        <v>19</v>
      </c>
      <c r="K15" s="21">
        <v>160</v>
      </c>
      <c r="L15" s="42">
        <v>19</v>
      </c>
      <c r="M15" s="21">
        <v>262</v>
      </c>
      <c r="N15" s="42">
        <v>19</v>
      </c>
      <c r="O15" s="21">
        <v>452</v>
      </c>
      <c r="P15" s="42">
        <v>19</v>
      </c>
      <c r="Q15" s="21">
        <v>555</v>
      </c>
      <c r="R15" s="42">
        <v>19</v>
      </c>
      <c r="S15" s="21">
        <v>610</v>
      </c>
      <c r="T15" s="42">
        <v>19</v>
      </c>
      <c r="U15" s="21">
        <v>680</v>
      </c>
      <c r="V15" s="42">
        <v>19</v>
      </c>
      <c r="W15" s="22">
        <v>1230</v>
      </c>
      <c r="X15" s="42">
        <v>19</v>
      </c>
      <c r="Y15" s="22">
        <v>2150</v>
      </c>
      <c r="Z15" s="42">
        <v>19</v>
      </c>
      <c r="AA15" s="22">
        <v>3030</v>
      </c>
      <c r="AB15" s="42">
        <v>19</v>
      </c>
      <c r="AC15" s="22">
        <v>4520</v>
      </c>
      <c r="AD15" s="42">
        <v>19</v>
      </c>
      <c r="AE15" s="22">
        <v>6500</v>
      </c>
      <c r="AF15" s="42">
        <v>19</v>
      </c>
      <c r="AG15" s="22">
        <v>11000</v>
      </c>
      <c r="AH15" s="42">
        <v>19</v>
      </c>
      <c r="AI15" s="22">
        <v>1230</v>
      </c>
      <c r="AJ15" s="42">
        <v>19</v>
      </c>
      <c r="AK15" s="22">
        <v>7300</v>
      </c>
      <c r="AL15" s="42">
        <v>19</v>
      </c>
      <c r="AM15" s="22">
        <v>13200</v>
      </c>
      <c r="AN15" s="42">
        <v>19</v>
      </c>
      <c r="AO15" s="22">
        <v>20000</v>
      </c>
      <c r="AP15" s="42">
        <v>19</v>
      </c>
      <c r="AQ15" s="22">
        <v>32300</v>
      </c>
      <c r="AR15" s="42">
        <v>19</v>
      </c>
      <c r="AS15" s="31">
        <v>260</v>
      </c>
      <c r="AT15" s="42">
        <v>8</v>
      </c>
      <c r="AU15" s="31">
        <v>500</v>
      </c>
      <c r="AV15" s="42">
        <v>8</v>
      </c>
      <c r="AW15" s="31">
        <v>100</v>
      </c>
      <c r="AX15" s="42">
        <v>8</v>
      </c>
      <c r="AY15" s="31">
        <v>130</v>
      </c>
      <c r="AZ15" s="42">
        <v>8</v>
      </c>
      <c r="BA15" s="31">
        <v>400</v>
      </c>
      <c r="BB15" s="42">
        <v>8</v>
      </c>
      <c r="BC15" s="31">
        <v>1100</v>
      </c>
      <c r="BD15" s="42">
        <v>8</v>
      </c>
      <c r="BE15" s="31">
        <v>1200</v>
      </c>
      <c r="BF15" s="42">
        <v>8</v>
      </c>
      <c r="BG15" s="31">
        <v>1100</v>
      </c>
      <c r="BH15" s="42">
        <v>8</v>
      </c>
    </row>
    <row r="16" spans="1:60" ht="15.75">
      <c r="A16" s="21"/>
      <c r="B16" s="42">
        <v>18</v>
      </c>
      <c r="C16" s="21"/>
      <c r="D16" s="42">
        <v>18</v>
      </c>
      <c r="E16" s="21">
        <v>129</v>
      </c>
      <c r="F16" s="42">
        <v>18</v>
      </c>
      <c r="G16" s="21">
        <v>92</v>
      </c>
      <c r="H16" s="42">
        <v>18</v>
      </c>
      <c r="I16" s="21">
        <v>101</v>
      </c>
      <c r="J16" s="42">
        <v>18</v>
      </c>
      <c r="K16" s="21">
        <v>161</v>
      </c>
      <c r="L16" s="42">
        <v>18</v>
      </c>
      <c r="M16" s="21">
        <v>261</v>
      </c>
      <c r="N16" s="42">
        <v>18</v>
      </c>
      <c r="O16" s="21">
        <v>453</v>
      </c>
      <c r="P16" s="42">
        <v>18</v>
      </c>
      <c r="Q16" s="21">
        <v>556</v>
      </c>
      <c r="R16" s="42">
        <v>18</v>
      </c>
      <c r="S16" s="21">
        <v>611</v>
      </c>
      <c r="T16" s="42">
        <v>18</v>
      </c>
      <c r="U16" s="21">
        <v>681</v>
      </c>
      <c r="V16" s="42">
        <v>18</v>
      </c>
      <c r="W16" s="22">
        <v>1231</v>
      </c>
      <c r="X16" s="42">
        <v>18</v>
      </c>
      <c r="Y16" s="22">
        <v>2151</v>
      </c>
      <c r="Z16" s="42">
        <v>18</v>
      </c>
      <c r="AA16" s="22">
        <v>3031</v>
      </c>
      <c r="AB16" s="42">
        <v>18</v>
      </c>
      <c r="AC16" s="22">
        <v>4521</v>
      </c>
      <c r="AD16" s="42">
        <v>18</v>
      </c>
      <c r="AE16" s="22">
        <v>6501</v>
      </c>
      <c r="AF16" s="42">
        <v>18</v>
      </c>
      <c r="AG16" s="22">
        <v>11001</v>
      </c>
      <c r="AH16" s="42">
        <v>18</v>
      </c>
      <c r="AI16" s="22">
        <v>1231</v>
      </c>
      <c r="AJ16" s="42">
        <v>18</v>
      </c>
      <c r="AK16" s="22">
        <v>7301</v>
      </c>
      <c r="AL16" s="42">
        <v>18</v>
      </c>
      <c r="AM16" s="22">
        <v>13201</v>
      </c>
      <c r="AN16" s="42">
        <v>18</v>
      </c>
      <c r="AO16" s="22">
        <v>20001</v>
      </c>
      <c r="AP16" s="42">
        <v>18</v>
      </c>
      <c r="AQ16" s="22">
        <v>32301</v>
      </c>
      <c r="AR16" s="42">
        <v>18</v>
      </c>
      <c r="AS16" s="31"/>
      <c r="AT16" s="42"/>
      <c r="AU16" s="31"/>
      <c r="AV16" s="42"/>
      <c r="AW16" s="31"/>
      <c r="AX16" s="42"/>
      <c r="AY16" s="31"/>
      <c r="AZ16" s="42"/>
      <c r="BA16" s="31"/>
      <c r="BB16" s="42"/>
      <c r="BC16" s="31"/>
      <c r="BD16" s="42"/>
      <c r="BE16" s="31"/>
      <c r="BF16" s="42"/>
      <c r="BG16" s="31"/>
      <c r="BH16" s="42"/>
    </row>
    <row r="17" spans="1:60" ht="15.75">
      <c r="A17" s="21">
        <v>71</v>
      </c>
      <c r="B17" s="42">
        <v>18</v>
      </c>
      <c r="C17" s="21">
        <v>80</v>
      </c>
      <c r="D17" s="42">
        <v>18</v>
      </c>
      <c r="E17" s="21">
        <v>130</v>
      </c>
      <c r="F17" s="42">
        <v>18</v>
      </c>
      <c r="G17" s="21">
        <v>94</v>
      </c>
      <c r="H17" s="42">
        <v>18</v>
      </c>
      <c r="I17" s="21">
        <v>105</v>
      </c>
      <c r="J17" s="42">
        <v>18</v>
      </c>
      <c r="K17" s="21">
        <v>165</v>
      </c>
      <c r="L17" s="42">
        <v>18</v>
      </c>
      <c r="M17" s="21">
        <v>267</v>
      </c>
      <c r="N17" s="42">
        <v>18</v>
      </c>
      <c r="O17" s="21">
        <v>460</v>
      </c>
      <c r="P17" s="42">
        <v>18</v>
      </c>
      <c r="Q17" s="21">
        <v>565</v>
      </c>
      <c r="R17" s="42">
        <v>18</v>
      </c>
      <c r="S17" s="21">
        <v>620</v>
      </c>
      <c r="T17" s="42">
        <v>18</v>
      </c>
      <c r="U17" s="21">
        <v>690</v>
      </c>
      <c r="V17" s="42">
        <v>18</v>
      </c>
      <c r="W17" s="22">
        <v>1260</v>
      </c>
      <c r="X17" s="42">
        <v>18</v>
      </c>
      <c r="Y17" s="22">
        <v>2180</v>
      </c>
      <c r="Z17" s="42">
        <v>18</v>
      </c>
      <c r="AA17" s="22">
        <v>3070</v>
      </c>
      <c r="AB17" s="42">
        <v>18</v>
      </c>
      <c r="AC17" s="22">
        <v>4570</v>
      </c>
      <c r="AD17" s="42">
        <v>18</v>
      </c>
      <c r="AE17" s="22">
        <v>7000</v>
      </c>
      <c r="AF17" s="42">
        <v>18</v>
      </c>
      <c r="AG17" s="22">
        <v>11200</v>
      </c>
      <c r="AH17" s="42">
        <v>18</v>
      </c>
      <c r="AI17" s="22">
        <v>1260</v>
      </c>
      <c r="AJ17" s="42">
        <v>18</v>
      </c>
      <c r="AK17" s="22">
        <v>7450</v>
      </c>
      <c r="AL17" s="42">
        <v>18</v>
      </c>
      <c r="AM17" s="22">
        <v>13400</v>
      </c>
      <c r="AN17" s="42">
        <v>18</v>
      </c>
      <c r="AO17" s="22">
        <v>20300</v>
      </c>
      <c r="AP17" s="42">
        <v>18</v>
      </c>
      <c r="AQ17" s="22">
        <v>33300</v>
      </c>
      <c r="AR17" s="42">
        <v>18</v>
      </c>
      <c r="AS17" s="31">
        <v>270</v>
      </c>
      <c r="AT17" s="42">
        <v>9</v>
      </c>
      <c r="AU17" s="31">
        <v>520</v>
      </c>
      <c r="AV17" s="42">
        <v>9</v>
      </c>
      <c r="AW17" s="31">
        <v>105</v>
      </c>
      <c r="AX17" s="42">
        <v>9</v>
      </c>
      <c r="AY17" s="31"/>
      <c r="AZ17" s="42">
        <v>9</v>
      </c>
      <c r="BA17" s="31">
        <v>425</v>
      </c>
      <c r="BB17" s="42">
        <v>9</v>
      </c>
      <c r="BC17" s="31">
        <v>1200</v>
      </c>
      <c r="BD17" s="42">
        <v>9</v>
      </c>
      <c r="BE17" s="31">
        <v>1300</v>
      </c>
      <c r="BF17" s="42">
        <v>9</v>
      </c>
      <c r="BG17" s="31">
        <v>1200</v>
      </c>
      <c r="BH17" s="42">
        <v>9</v>
      </c>
    </row>
    <row r="18" spans="1:60" ht="15.75">
      <c r="A18" s="21"/>
      <c r="B18" s="42">
        <v>17</v>
      </c>
      <c r="C18" s="21"/>
      <c r="D18" s="42">
        <v>17</v>
      </c>
      <c r="E18" s="21">
        <v>131</v>
      </c>
      <c r="F18" s="42">
        <v>17</v>
      </c>
      <c r="G18" s="21">
        <v>95</v>
      </c>
      <c r="H18" s="42">
        <v>17</v>
      </c>
      <c r="I18" s="21">
        <v>104</v>
      </c>
      <c r="J18" s="42">
        <v>17</v>
      </c>
      <c r="K18" s="21">
        <v>166</v>
      </c>
      <c r="L18" s="42">
        <v>17</v>
      </c>
      <c r="M18" s="21">
        <v>268</v>
      </c>
      <c r="N18" s="42">
        <v>17</v>
      </c>
      <c r="O18" s="21">
        <v>461</v>
      </c>
      <c r="P18" s="42">
        <v>17</v>
      </c>
      <c r="Q18" s="21">
        <v>566</v>
      </c>
      <c r="R18" s="42">
        <v>17</v>
      </c>
      <c r="S18" s="21">
        <v>621</v>
      </c>
      <c r="T18" s="42">
        <v>17</v>
      </c>
      <c r="U18" s="21">
        <v>691</v>
      </c>
      <c r="V18" s="42">
        <v>17</v>
      </c>
      <c r="W18" s="22">
        <v>1261</v>
      </c>
      <c r="X18" s="42">
        <v>17</v>
      </c>
      <c r="Y18" s="22">
        <v>2181</v>
      </c>
      <c r="Z18" s="42">
        <v>17</v>
      </c>
      <c r="AA18" s="22">
        <v>3071</v>
      </c>
      <c r="AB18" s="42">
        <v>17</v>
      </c>
      <c r="AC18" s="22">
        <v>4571</v>
      </c>
      <c r="AD18" s="42">
        <v>17</v>
      </c>
      <c r="AE18" s="22">
        <v>7001</v>
      </c>
      <c r="AF18" s="42">
        <v>17</v>
      </c>
      <c r="AG18" s="22">
        <v>11201</v>
      </c>
      <c r="AH18" s="42">
        <v>17</v>
      </c>
      <c r="AI18" s="22">
        <v>1261</v>
      </c>
      <c r="AJ18" s="42">
        <v>17</v>
      </c>
      <c r="AK18" s="22">
        <v>7451</v>
      </c>
      <c r="AL18" s="42">
        <v>17</v>
      </c>
      <c r="AM18" s="22">
        <v>13401</v>
      </c>
      <c r="AN18" s="42">
        <v>17</v>
      </c>
      <c r="AO18" s="22">
        <v>20301</v>
      </c>
      <c r="AP18" s="42">
        <v>17</v>
      </c>
      <c r="AQ18" s="22">
        <v>33301</v>
      </c>
      <c r="AR18" s="42">
        <v>17</v>
      </c>
      <c r="AS18" s="31"/>
      <c r="AT18" s="42"/>
      <c r="AU18" s="31"/>
      <c r="AV18" s="42"/>
      <c r="AW18" s="31"/>
      <c r="AX18" s="42"/>
      <c r="AY18" s="31"/>
      <c r="AZ18" s="42"/>
      <c r="BA18" s="31"/>
      <c r="BB18" s="42"/>
      <c r="BC18" s="31"/>
      <c r="BD18" s="42"/>
      <c r="BE18" s="31"/>
      <c r="BF18" s="42"/>
      <c r="BG18" s="31"/>
      <c r="BH18" s="42"/>
    </row>
    <row r="19" spans="1:60" ht="15.75">
      <c r="A19" s="21">
        <v>72</v>
      </c>
      <c r="B19" s="42">
        <v>17</v>
      </c>
      <c r="C19" s="21">
        <v>81</v>
      </c>
      <c r="D19" s="42">
        <v>17</v>
      </c>
      <c r="E19" s="21">
        <v>132</v>
      </c>
      <c r="F19" s="42">
        <v>17</v>
      </c>
      <c r="G19" s="21">
        <v>98</v>
      </c>
      <c r="H19" s="42">
        <v>17</v>
      </c>
      <c r="I19" s="21">
        <v>109</v>
      </c>
      <c r="J19" s="42">
        <v>17</v>
      </c>
      <c r="K19" s="21">
        <v>170</v>
      </c>
      <c r="L19" s="42">
        <v>17</v>
      </c>
      <c r="M19" s="21">
        <v>272</v>
      </c>
      <c r="N19" s="42">
        <v>17</v>
      </c>
      <c r="O19" s="21">
        <v>468</v>
      </c>
      <c r="P19" s="42">
        <v>17</v>
      </c>
      <c r="Q19" s="21">
        <v>580</v>
      </c>
      <c r="R19" s="42">
        <v>17</v>
      </c>
      <c r="S19" s="21">
        <v>630</v>
      </c>
      <c r="T19" s="42">
        <v>17</v>
      </c>
      <c r="U19" s="21">
        <v>700</v>
      </c>
      <c r="V19" s="42">
        <v>17</v>
      </c>
      <c r="W19" s="22">
        <v>1290</v>
      </c>
      <c r="X19" s="42">
        <v>17</v>
      </c>
      <c r="Y19" s="22">
        <v>2210</v>
      </c>
      <c r="Z19" s="42">
        <v>17</v>
      </c>
      <c r="AA19" s="22">
        <v>3150</v>
      </c>
      <c r="AB19" s="42">
        <v>17</v>
      </c>
      <c r="AC19" s="22">
        <v>5060</v>
      </c>
      <c r="AD19" s="42">
        <v>17</v>
      </c>
      <c r="AE19" s="22">
        <v>7100</v>
      </c>
      <c r="AF19" s="42">
        <v>17</v>
      </c>
      <c r="AG19" s="22">
        <v>11400</v>
      </c>
      <c r="AH19" s="42">
        <v>17</v>
      </c>
      <c r="AI19" s="22">
        <v>1290</v>
      </c>
      <c r="AJ19" s="42">
        <v>17</v>
      </c>
      <c r="AK19" s="22">
        <v>8000</v>
      </c>
      <c r="AL19" s="42">
        <v>17</v>
      </c>
      <c r="AM19" s="22">
        <v>14000</v>
      </c>
      <c r="AN19" s="42">
        <v>17</v>
      </c>
      <c r="AO19" s="22">
        <v>21000</v>
      </c>
      <c r="AP19" s="42">
        <v>17</v>
      </c>
      <c r="AQ19" s="22">
        <v>34300</v>
      </c>
      <c r="AR19" s="42">
        <v>17</v>
      </c>
      <c r="AS19" s="31">
        <v>280</v>
      </c>
      <c r="AT19" s="42">
        <v>10</v>
      </c>
      <c r="AU19" s="31">
        <v>550</v>
      </c>
      <c r="AV19" s="42">
        <v>10</v>
      </c>
      <c r="AW19" s="31">
        <v>110</v>
      </c>
      <c r="AX19" s="42">
        <v>10</v>
      </c>
      <c r="AY19" s="31">
        <v>150</v>
      </c>
      <c r="AZ19" s="42">
        <v>10</v>
      </c>
      <c r="BA19" s="31">
        <v>450</v>
      </c>
      <c r="BB19" s="42">
        <v>10</v>
      </c>
      <c r="BC19" s="31">
        <v>1300</v>
      </c>
      <c r="BD19" s="42">
        <v>10</v>
      </c>
      <c r="BE19" s="31">
        <v>1400</v>
      </c>
      <c r="BF19" s="42">
        <v>10</v>
      </c>
      <c r="BG19" s="31">
        <v>1300</v>
      </c>
      <c r="BH19" s="42">
        <v>10</v>
      </c>
    </row>
    <row r="20" spans="1:60" ht="15.75">
      <c r="A20" s="21">
        <v>73</v>
      </c>
      <c r="B20" s="42">
        <v>16</v>
      </c>
      <c r="C20" s="21">
        <v>82</v>
      </c>
      <c r="D20" s="42">
        <v>16</v>
      </c>
      <c r="E20" s="21">
        <v>133</v>
      </c>
      <c r="F20" s="42">
        <v>16</v>
      </c>
      <c r="G20" s="21">
        <v>99</v>
      </c>
      <c r="H20" s="42">
        <v>16</v>
      </c>
      <c r="I20" s="21">
        <v>110</v>
      </c>
      <c r="J20" s="42">
        <v>16</v>
      </c>
      <c r="K20" s="21">
        <v>171</v>
      </c>
      <c r="L20" s="42">
        <v>16</v>
      </c>
      <c r="M20" s="21">
        <v>273</v>
      </c>
      <c r="N20" s="42">
        <v>16</v>
      </c>
      <c r="O20" s="21">
        <v>469</v>
      </c>
      <c r="P20" s="42">
        <v>16</v>
      </c>
      <c r="Q20" s="21">
        <v>581</v>
      </c>
      <c r="R20" s="42">
        <v>16</v>
      </c>
      <c r="S20" s="21">
        <v>631</v>
      </c>
      <c r="T20" s="42">
        <v>16</v>
      </c>
      <c r="U20" s="21">
        <v>701</v>
      </c>
      <c r="V20" s="42">
        <v>16</v>
      </c>
      <c r="W20" s="22">
        <v>1291</v>
      </c>
      <c r="X20" s="42">
        <v>16</v>
      </c>
      <c r="Y20" s="22">
        <v>2211</v>
      </c>
      <c r="Z20" s="42">
        <v>16</v>
      </c>
      <c r="AA20" s="22">
        <v>3151</v>
      </c>
      <c r="AB20" s="42">
        <v>16</v>
      </c>
      <c r="AC20" s="22">
        <v>5061</v>
      </c>
      <c r="AD20" s="42">
        <v>16</v>
      </c>
      <c r="AE20" s="22">
        <v>7101</v>
      </c>
      <c r="AF20" s="42">
        <v>16</v>
      </c>
      <c r="AG20" s="22">
        <v>11401</v>
      </c>
      <c r="AH20" s="42">
        <v>16</v>
      </c>
      <c r="AI20" s="22">
        <v>1291</v>
      </c>
      <c r="AJ20" s="42">
        <v>16</v>
      </c>
      <c r="AK20" s="22">
        <v>8001</v>
      </c>
      <c r="AL20" s="42">
        <v>16</v>
      </c>
      <c r="AM20" s="22">
        <v>14001</v>
      </c>
      <c r="AN20" s="42">
        <v>16</v>
      </c>
      <c r="AO20" s="22">
        <v>21001</v>
      </c>
      <c r="AP20" s="42">
        <v>16</v>
      </c>
      <c r="AQ20" s="22">
        <v>34301</v>
      </c>
      <c r="AR20" s="42">
        <v>16</v>
      </c>
      <c r="AS20" s="31"/>
      <c r="AT20" s="42"/>
      <c r="AU20" s="31"/>
      <c r="AV20" s="42"/>
      <c r="AW20" s="31"/>
      <c r="AX20" s="42"/>
      <c r="AY20" s="31"/>
      <c r="AZ20" s="42"/>
      <c r="BA20" s="31"/>
      <c r="BB20" s="42"/>
      <c r="BC20" s="31"/>
      <c r="BD20" s="42"/>
      <c r="BE20" s="31"/>
      <c r="BF20" s="42"/>
      <c r="BG20" s="31"/>
      <c r="BH20" s="42"/>
    </row>
    <row r="21" spans="1:60" ht="15.75">
      <c r="A21" s="21">
        <v>74</v>
      </c>
      <c r="B21" s="42">
        <v>16</v>
      </c>
      <c r="C21" s="21">
        <v>83</v>
      </c>
      <c r="D21" s="42">
        <v>16</v>
      </c>
      <c r="E21" s="21">
        <v>134</v>
      </c>
      <c r="F21" s="42">
        <v>16</v>
      </c>
      <c r="G21" s="21">
        <v>102</v>
      </c>
      <c r="H21" s="42">
        <v>16</v>
      </c>
      <c r="I21" s="21">
        <v>113</v>
      </c>
      <c r="J21" s="42">
        <v>16</v>
      </c>
      <c r="K21" s="21">
        <v>175</v>
      </c>
      <c r="L21" s="42">
        <v>16</v>
      </c>
      <c r="M21" s="21">
        <v>277</v>
      </c>
      <c r="N21" s="42">
        <v>16</v>
      </c>
      <c r="O21" s="21">
        <v>476</v>
      </c>
      <c r="P21" s="42">
        <v>16</v>
      </c>
      <c r="Q21" s="21">
        <v>595</v>
      </c>
      <c r="R21" s="42">
        <v>16</v>
      </c>
      <c r="S21" s="21">
        <v>640</v>
      </c>
      <c r="T21" s="42">
        <v>16</v>
      </c>
      <c r="U21" s="21">
        <v>710</v>
      </c>
      <c r="V21" s="42">
        <v>16</v>
      </c>
      <c r="W21" s="22">
        <v>1330</v>
      </c>
      <c r="X21" s="42">
        <v>16</v>
      </c>
      <c r="Y21" s="22">
        <v>2260</v>
      </c>
      <c r="Z21" s="42">
        <v>16</v>
      </c>
      <c r="AA21" s="22">
        <v>3230</v>
      </c>
      <c r="AB21" s="42">
        <v>16</v>
      </c>
      <c r="AC21" s="22">
        <v>5150</v>
      </c>
      <c r="AD21" s="42">
        <v>16</v>
      </c>
      <c r="AE21" s="22">
        <v>7250</v>
      </c>
      <c r="AF21" s="42">
        <v>16</v>
      </c>
      <c r="AG21" s="22">
        <v>12000</v>
      </c>
      <c r="AH21" s="42">
        <v>16</v>
      </c>
      <c r="AI21" s="22">
        <v>1330</v>
      </c>
      <c r="AJ21" s="42">
        <v>16</v>
      </c>
      <c r="AK21" s="22">
        <v>8150</v>
      </c>
      <c r="AL21" s="42">
        <v>16</v>
      </c>
      <c r="AM21" s="22">
        <v>14200</v>
      </c>
      <c r="AN21" s="42">
        <v>16</v>
      </c>
      <c r="AO21" s="22">
        <v>21300</v>
      </c>
      <c r="AP21" s="42">
        <v>16</v>
      </c>
      <c r="AQ21" s="22">
        <v>35300</v>
      </c>
      <c r="AR21" s="42">
        <v>16</v>
      </c>
      <c r="AS21" s="31">
        <v>290</v>
      </c>
      <c r="AT21" s="42">
        <v>11</v>
      </c>
      <c r="AU21" s="31">
        <v>580</v>
      </c>
      <c r="AV21" s="42">
        <v>11</v>
      </c>
      <c r="AW21" s="31">
        <v>115</v>
      </c>
      <c r="AX21" s="42">
        <v>11</v>
      </c>
      <c r="AY21" s="31">
        <v>170</v>
      </c>
      <c r="AZ21" s="42">
        <v>11</v>
      </c>
      <c r="BA21" s="31">
        <v>475</v>
      </c>
      <c r="BB21" s="42">
        <v>11</v>
      </c>
      <c r="BC21" s="31">
        <v>1400</v>
      </c>
      <c r="BD21" s="42">
        <v>11</v>
      </c>
      <c r="BE21" s="31">
        <v>1500</v>
      </c>
      <c r="BF21" s="42">
        <v>11</v>
      </c>
      <c r="BG21" s="31">
        <v>1400</v>
      </c>
      <c r="BH21" s="42">
        <v>11</v>
      </c>
    </row>
    <row r="22" spans="1:60" ht="15.75">
      <c r="A22" s="21">
        <v>75</v>
      </c>
      <c r="B22" s="42">
        <v>15</v>
      </c>
      <c r="C22" s="21">
        <v>84</v>
      </c>
      <c r="D22" s="42">
        <v>15</v>
      </c>
      <c r="E22" s="21">
        <v>135</v>
      </c>
      <c r="F22" s="42">
        <v>15</v>
      </c>
      <c r="G22" s="21">
        <v>103</v>
      </c>
      <c r="H22" s="42">
        <v>15</v>
      </c>
      <c r="I22" s="21">
        <v>114</v>
      </c>
      <c r="J22" s="42">
        <v>15</v>
      </c>
      <c r="K22" s="21">
        <v>176</v>
      </c>
      <c r="L22" s="42">
        <v>15</v>
      </c>
      <c r="M22" s="21">
        <v>278</v>
      </c>
      <c r="N22" s="42">
        <v>15</v>
      </c>
      <c r="O22" s="21">
        <v>477</v>
      </c>
      <c r="P22" s="42">
        <v>15</v>
      </c>
      <c r="Q22" s="21">
        <v>596</v>
      </c>
      <c r="R22" s="42">
        <v>15</v>
      </c>
      <c r="S22" s="21">
        <v>641</v>
      </c>
      <c r="T22" s="42">
        <v>15</v>
      </c>
      <c r="U22" s="21">
        <v>711</v>
      </c>
      <c r="V22" s="42">
        <v>15</v>
      </c>
      <c r="W22" s="22">
        <v>1331</v>
      </c>
      <c r="X22" s="42">
        <v>15</v>
      </c>
      <c r="Y22" s="22">
        <v>2261</v>
      </c>
      <c r="Z22" s="42">
        <v>15</v>
      </c>
      <c r="AA22" s="22">
        <v>3231</v>
      </c>
      <c r="AB22" s="42">
        <v>15</v>
      </c>
      <c r="AC22" s="22">
        <v>5151</v>
      </c>
      <c r="AD22" s="42">
        <v>15</v>
      </c>
      <c r="AE22" s="22">
        <v>7251</v>
      </c>
      <c r="AF22" s="42">
        <v>15</v>
      </c>
      <c r="AG22" s="22">
        <v>12001</v>
      </c>
      <c r="AH22" s="42">
        <v>15</v>
      </c>
      <c r="AI22" s="22">
        <v>1331</v>
      </c>
      <c r="AJ22" s="42">
        <v>15</v>
      </c>
      <c r="AK22" s="22">
        <v>8151</v>
      </c>
      <c r="AL22" s="42">
        <v>15</v>
      </c>
      <c r="AM22" s="22">
        <v>14201</v>
      </c>
      <c r="AN22" s="42">
        <v>15</v>
      </c>
      <c r="AO22" s="22">
        <v>21301</v>
      </c>
      <c r="AP22" s="42">
        <v>15</v>
      </c>
      <c r="AQ22" s="22">
        <v>35301</v>
      </c>
      <c r="AR22" s="42">
        <v>15</v>
      </c>
      <c r="AS22" s="31"/>
      <c r="AT22" s="42"/>
      <c r="AU22" s="31"/>
      <c r="AV22" s="42"/>
      <c r="AW22" s="31"/>
      <c r="AX22" s="42"/>
      <c r="AY22" s="31"/>
      <c r="AZ22" s="42"/>
      <c r="BA22" s="31"/>
      <c r="BB22" s="42"/>
      <c r="BC22" s="31"/>
      <c r="BD22" s="42"/>
      <c r="BE22" s="31"/>
      <c r="BF22" s="42"/>
      <c r="BG22" s="31"/>
      <c r="BH22" s="42"/>
    </row>
    <row r="23" spans="1:60" ht="15.75">
      <c r="A23" s="21">
        <v>76</v>
      </c>
      <c r="B23" s="42">
        <v>15</v>
      </c>
      <c r="C23" s="21">
        <v>85</v>
      </c>
      <c r="D23" s="42">
        <v>15</v>
      </c>
      <c r="E23" s="21">
        <v>137</v>
      </c>
      <c r="F23" s="42">
        <v>15</v>
      </c>
      <c r="G23" s="21">
        <v>106</v>
      </c>
      <c r="H23" s="42">
        <v>15</v>
      </c>
      <c r="I23" s="21">
        <v>117</v>
      </c>
      <c r="J23" s="42">
        <v>15</v>
      </c>
      <c r="K23" s="21">
        <v>180</v>
      </c>
      <c r="L23" s="42">
        <v>15</v>
      </c>
      <c r="M23" s="21">
        <v>282</v>
      </c>
      <c r="N23" s="42">
        <v>15</v>
      </c>
      <c r="O23" s="21">
        <v>482</v>
      </c>
      <c r="P23" s="42">
        <v>15</v>
      </c>
      <c r="Q23" s="21">
        <v>610</v>
      </c>
      <c r="R23" s="42">
        <v>15</v>
      </c>
      <c r="S23" s="21">
        <v>655</v>
      </c>
      <c r="T23" s="42">
        <v>15</v>
      </c>
      <c r="U23" s="21">
        <v>740</v>
      </c>
      <c r="V23" s="42">
        <v>15</v>
      </c>
      <c r="W23" s="22">
        <v>1370</v>
      </c>
      <c r="X23" s="42">
        <v>15</v>
      </c>
      <c r="Y23" s="22">
        <v>2310</v>
      </c>
      <c r="Z23" s="42">
        <v>15</v>
      </c>
      <c r="AA23" s="22">
        <v>3310</v>
      </c>
      <c r="AB23" s="42">
        <v>15</v>
      </c>
      <c r="AC23" s="22">
        <v>5300</v>
      </c>
      <c r="AD23" s="42">
        <v>15</v>
      </c>
      <c r="AE23" s="22">
        <v>7400</v>
      </c>
      <c r="AF23" s="42">
        <v>15</v>
      </c>
      <c r="AG23" s="22">
        <v>12200</v>
      </c>
      <c r="AH23" s="42">
        <v>15</v>
      </c>
      <c r="AI23" s="22">
        <v>1370</v>
      </c>
      <c r="AJ23" s="42">
        <v>15</v>
      </c>
      <c r="AK23" s="22">
        <v>8300</v>
      </c>
      <c r="AL23" s="42">
        <v>15</v>
      </c>
      <c r="AM23" s="22">
        <v>14400</v>
      </c>
      <c r="AN23" s="42">
        <v>15</v>
      </c>
      <c r="AO23" s="22">
        <v>22000</v>
      </c>
      <c r="AP23" s="42">
        <v>15</v>
      </c>
      <c r="AQ23" s="22">
        <v>36300</v>
      </c>
      <c r="AR23" s="42">
        <v>15</v>
      </c>
      <c r="AS23" s="31">
        <v>300</v>
      </c>
      <c r="AT23" s="42">
        <v>12</v>
      </c>
      <c r="AU23" s="31">
        <v>610</v>
      </c>
      <c r="AV23" s="42">
        <v>12</v>
      </c>
      <c r="AW23" s="31">
        <v>120</v>
      </c>
      <c r="AX23" s="42">
        <v>12</v>
      </c>
      <c r="AY23" s="31">
        <v>190</v>
      </c>
      <c r="AZ23" s="42">
        <v>12</v>
      </c>
      <c r="BA23" s="31">
        <v>500</v>
      </c>
      <c r="BB23" s="42">
        <v>12</v>
      </c>
      <c r="BC23" s="31">
        <v>1500</v>
      </c>
      <c r="BD23" s="42">
        <v>12</v>
      </c>
      <c r="BE23" s="31">
        <v>1600</v>
      </c>
      <c r="BF23" s="42">
        <v>12</v>
      </c>
      <c r="BG23" s="31">
        <v>1500</v>
      </c>
      <c r="BH23" s="42">
        <v>12</v>
      </c>
    </row>
    <row r="24" spans="1:60" ht="15.75">
      <c r="A24" s="21">
        <v>77</v>
      </c>
      <c r="B24" s="42">
        <v>14</v>
      </c>
      <c r="C24" s="21">
        <v>86</v>
      </c>
      <c r="D24" s="42">
        <v>14</v>
      </c>
      <c r="E24" s="21">
        <v>138</v>
      </c>
      <c r="F24" s="42">
        <v>14</v>
      </c>
      <c r="G24" s="21">
        <v>107</v>
      </c>
      <c r="H24" s="42">
        <v>14</v>
      </c>
      <c r="I24" s="21">
        <v>118</v>
      </c>
      <c r="J24" s="42">
        <v>14</v>
      </c>
      <c r="K24" s="21">
        <v>181</v>
      </c>
      <c r="L24" s="42">
        <v>14</v>
      </c>
      <c r="M24" s="21">
        <v>283</v>
      </c>
      <c r="N24" s="42">
        <v>14</v>
      </c>
      <c r="O24" s="21">
        <v>483</v>
      </c>
      <c r="P24" s="42">
        <v>14</v>
      </c>
      <c r="Q24" s="21">
        <v>611</v>
      </c>
      <c r="R24" s="42">
        <v>14</v>
      </c>
      <c r="S24" s="21">
        <v>656</v>
      </c>
      <c r="T24" s="42">
        <v>14</v>
      </c>
      <c r="U24" s="21">
        <v>741</v>
      </c>
      <c r="V24" s="42">
        <v>14</v>
      </c>
      <c r="W24" s="22">
        <v>1371</v>
      </c>
      <c r="X24" s="42">
        <v>14</v>
      </c>
      <c r="Y24" s="22">
        <v>2311</v>
      </c>
      <c r="Z24" s="42">
        <v>14</v>
      </c>
      <c r="AA24" s="22">
        <v>3311</v>
      </c>
      <c r="AB24" s="42">
        <v>14</v>
      </c>
      <c r="AC24" s="22">
        <v>5301</v>
      </c>
      <c r="AD24" s="42">
        <v>14</v>
      </c>
      <c r="AE24" s="22">
        <v>7401</v>
      </c>
      <c r="AF24" s="42">
        <v>14</v>
      </c>
      <c r="AG24" s="22">
        <v>12201</v>
      </c>
      <c r="AH24" s="42">
        <v>14</v>
      </c>
      <c r="AI24" s="22">
        <v>1371</v>
      </c>
      <c r="AJ24" s="42">
        <v>14</v>
      </c>
      <c r="AK24" s="22">
        <v>8301</v>
      </c>
      <c r="AL24" s="42">
        <v>14</v>
      </c>
      <c r="AM24" s="22">
        <v>14401</v>
      </c>
      <c r="AN24" s="42">
        <v>14</v>
      </c>
      <c r="AO24" s="22">
        <v>22001</v>
      </c>
      <c r="AP24" s="42">
        <v>14</v>
      </c>
      <c r="AQ24" s="22">
        <v>36301</v>
      </c>
      <c r="AR24" s="42">
        <v>14</v>
      </c>
      <c r="AS24" s="31"/>
      <c r="AT24" s="42"/>
      <c r="AU24" s="31"/>
      <c r="AV24" s="42"/>
      <c r="AW24" s="31"/>
      <c r="AX24" s="42"/>
      <c r="AY24" s="31"/>
      <c r="AZ24" s="42"/>
      <c r="BA24" s="31"/>
      <c r="BB24" s="42"/>
      <c r="BC24" s="31"/>
      <c r="BD24" s="42"/>
      <c r="BE24" s="31"/>
      <c r="BF24" s="42"/>
      <c r="BG24" s="31"/>
      <c r="BH24" s="42"/>
    </row>
    <row r="25" spans="1:60" ht="15.75">
      <c r="A25" s="21">
        <v>78</v>
      </c>
      <c r="B25" s="42">
        <v>14</v>
      </c>
      <c r="C25" s="21">
        <v>87</v>
      </c>
      <c r="D25" s="42">
        <v>14</v>
      </c>
      <c r="E25" s="21">
        <v>140</v>
      </c>
      <c r="F25" s="42">
        <v>14</v>
      </c>
      <c r="G25" s="23">
        <v>110</v>
      </c>
      <c r="H25" s="42">
        <v>14</v>
      </c>
      <c r="I25" s="21">
        <v>121</v>
      </c>
      <c r="J25" s="42">
        <v>14</v>
      </c>
      <c r="K25" s="21">
        <v>185</v>
      </c>
      <c r="L25" s="42">
        <v>14</v>
      </c>
      <c r="M25" s="21">
        <v>287</v>
      </c>
      <c r="N25" s="42">
        <v>14</v>
      </c>
      <c r="O25" s="21">
        <v>492</v>
      </c>
      <c r="P25" s="42">
        <v>14</v>
      </c>
      <c r="Q25" s="21">
        <v>625</v>
      </c>
      <c r="R25" s="42">
        <v>14</v>
      </c>
      <c r="S25" s="21">
        <v>670</v>
      </c>
      <c r="T25" s="42">
        <v>14</v>
      </c>
      <c r="U25" s="21">
        <v>770</v>
      </c>
      <c r="V25" s="42">
        <v>14</v>
      </c>
      <c r="W25" s="22">
        <v>1410</v>
      </c>
      <c r="X25" s="42">
        <v>14</v>
      </c>
      <c r="Y25" s="22">
        <v>2360</v>
      </c>
      <c r="Z25" s="42">
        <v>14</v>
      </c>
      <c r="AA25" s="22">
        <v>3390</v>
      </c>
      <c r="AB25" s="42">
        <v>14</v>
      </c>
      <c r="AC25" s="22">
        <v>5450</v>
      </c>
      <c r="AD25" s="42">
        <v>14</v>
      </c>
      <c r="AE25" s="22">
        <v>8000</v>
      </c>
      <c r="AF25" s="42">
        <v>14</v>
      </c>
      <c r="AG25" s="22">
        <v>12400</v>
      </c>
      <c r="AH25" s="42">
        <v>14</v>
      </c>
      <c r="AI25" s="22">
        <v>1410</v>
      </c>
      <c r="AJ25" s="42">
        <v>14</v>
      </c>
      <c r="AK25" s="22">
        <v>8450</v>
      </c>
      <c r="AL25" s="42">
        <v>14</v>
      </c>
      <c r="AM25" s="22">
        <v>15000</v>
      </c>
      <c r="AN25" s="42">
        <v>14</v>
      </c>
      <c r="AO25" s="22">
        <v>22300</v>
      </c>
      <c r="AP25" s="42">
        <v>14</v>
      </c>
      <c r="AQ25" s="22">
        <v>37300</v>
      </c>
      <c r="AR25" s="42">
        <v>14</v>
      </c>
      <c r="AS25" s="31">
        <v>310</v>
      </c>
      <c r="AT25" s="42">
        <v>13</v>
      </c>
      <c r="AU25" s="31">
        <v>640</v>
      </c>
      <c r="AV25" s="42">
        <v>13</v>
      </c>
      <c r="AW25" s="31">
        <v>125</v>
      </c>
      <c r="AX25" s="42">
        <v>13</v>
      </c>
      <c r="AY25" s="31">
        <v>200</v>
      </c>
      <c r="AZ25" s="42">
        <v>13</v>
      </c>
      <c r="BA25" s="31">
        <v>525</v>
      </c>
      <c r="BB25" s="42">
        <v>13</v>
      </c>
      <c r="BC25" s="31">
        <v>1600</v>
      </c>
      <c r="BD25" s="42">
        <v>13</v>
      </c>
      <c r="BE25" s="31">
        <v>1700</v>
      </c>
      <c r="BF25" s="42">
        <v>13</v>
      </c>
      <c r="BG25" s="31">
        <v>1600</v>
      </c>
      <c r="BH25" s="42">
        <v>13</v>
      </c>
    </row>
    <row r="26" spans="1:60" ht="15.75">
      <c r="A26" s="21">
        <v>79</v>
      </c>
      <c r="B26" s="42">
        <v>13</v>
      </c>
      <c r="C26" s="21">
        <v>88</v>
      </c>
      <c r="D26" s="42">
        <v>13</v>
      </c>
      <c r="E26" s="21">
        <v>141</v>
      </c>
      <c r="F26" s="42">
        <v>13</v>
      </c>
      <c r="G26" s="23">
        <v>111</v>
      </c>
      <c r="H26" s="42">
        <v>13</v>
      </c>
      <c r="I26" s="21">
        <v>212</v>
      </c>
      <c r="J26" s="42">
        <v>13</v>
      </c>
      <c r="K26" s="21">
        <v>186</v>
      </c>
      <c r="L26" s="42">
        <v>13</v>
      </c>
      <c r="M26" s="21">
        <v>288</v>
      </c>
      <c r="N26" s="42">
        <v>13</v>
      </c>
      <c r="O26" s="21">
        <v>493</v>
      </c>
      <c r="P26" s="42">
        <v>13</v>
      </c>
      <c r="Q26" s="21">
        <v>626</v>
      </c>
      <c r="R26" s="42">
        <v>13</v>
      </c>
      <c r="S26" s="21">
        <v>671</v>
      </c>
      <c r="T26" s="42">
        <v>13</v>
      </c>
      <c r="U26" s="21">
        <v>771</v>
      </c>
      <c r="V26" s="42">
        <v>13</v>
      </c>
      <c r="W26" s="22">
        <v>1411</v>
      </c>
      <c r="X26" s="42">
        <v>13</v>
      </c>
      <c r="Y26" s="22">
        <v>2361</v>
      </c>
      <c r="Z26" s="42">
        <v>13</v>
      </c>
      <c r="AA26" s="22">
        <v>3391</v>
      </c>
      <c r="AB26" s="42">
        <v>13</v>
      </c>
      <c r="AC26" s="22">
        <v>5451</v>
      </c>
      <c r="AD26" s="42">
        <v>13</v>
      </c>
      <c r="AE26" s="22">
        <v>8001</v>
      </c>
      <c r="AF26" s="42">
        <v>13</v>
      </c>
      <c r="AG26" s="22">
        <v>12401</v>
      </c>
      <c r="AH26" s="42">
        <v>13</v>
      </c>
      <c r="AI26" s="22">
        <v>1411</v>
      </c>
      <c r="AJ26" s="42">
        <v>13</v>
      </c>
      <c r="AK26" s="22">
        <v>8451</v>
      </c>
      <c r="AL26" s="42">
        <v>13</v>
      </c>
      <c r="AM26" s="22">
        <v>15001</v>
      </c>
      <c r="AN26" s="42">
        <v>13</v>
      </c>
      <c r="AO26" s="22">
        <v>22301</v>
      </c>
      <c r="AP26" s="42">
        <v>13</v>
      </c>
      <c r="AQ26" s="22">
        <v>37301</v>
      </c>
      <c r="AR26" s="42">
        <v>13</v>
      </c>
      <c r="AS26" s="31"/>
      <c r="AT26" s="42"/>
      <c r="AU26" s="31"/>
      <c r="AV26" s="42"/>
      <c r="AW26" s="31"/>
      <c r="AX26" s="42"/>
      <c r="AY26" s="31"/>
      <c r="AZ26" s="42"/>
      <c r="BA26" s="31"/>
      <c r="BB26" s="42"/>
      <c r="BC26" s="31"/>
      <c r="BD26" s="42"/>
      <c r="BE26" s="31"/>
      <c r="BF26" s="42"/>
      <c r="BG26" s="31"/>
      <c r="BH26" s="42"/>
    </row>
    <row r="27" spans="1:60" ht="15.75">
      <c r="A27" s="21">
        <v>80</v>
      </c>
      <c r="B27" s="42">
        <v>13</v>
      </c>
      <c r="C27" s="21">
        <v>89</v>
      </c>
      <c r="D27" s="42">
        <v>13</v>
      </c>
      <c r="E27" s="21">
        <v>143</v>
      </c>
      <c r="F27" s="42">
        <v>13</v>
      </c>
      <c r="G27" s="21">
        <v>114</v>
      </c>
      <c r="H27" s="42">
        <v>13</v>
      </c>
      <c r="I27" s="21">
        <v>125</v>
      </c>
      <c r="J27" s="42">
        <v>13</v>
      </c>
      <c r="K27" s="21">
        <v>190</v>
      </c>
      <c r="L27" s="42">
        <v>13</v>
      </c>
      <c r="M27" s="21">
        <v>292</v>
      </c>
      <c r="N27" s="42">
        <v>13</v>
      </c>
      <c r="O27" s="21">
        <v>500</v>
      </c>
      <c r="P27" s="42">
        <v>13</v>
      </c>
      <c r="Q27" s="21">
        <v>640</v>
      </c>
      <c r="R27" s="42">
        <v>13</v>
      </c>
      <c r="S27" s="21">
        <v>685</v>
      </c>
      <c r="T27" s="42">
        <v>13</v>
      </c>
      <c r="U27" s="21">
        <v>800</v>
      </c>
      <c r="V27" s="42">
        <v>13</v>
      </c>
      <c r="W27" s="22">
        <v>1450</v>
      </c>
      <c r="X27" s="42">
        <v>13</v>
      </c>
      <c r="Y27" s="22">
        <v>2410</v>
      </c>
      <c r="Z27" s="42">
        <v>13</v>
      </c>
      <c r="AA27" s="22">
        <v>3470</v>
      </c>
      <c r="AB27" s="42">
        <v>13</v>
      </c>
      <c r="AC27" s="22">
        <v>6000</v>
      </c>
      <c r="AD27" s="42">
        <v>13</v>
      </c>
      <c r="AE27" s="22">
        <v>8200</v>
      </c>
      <c r="AF27" s="42">
        <v>13</v>
      </c>
      <c r="AG27" s="22">
        <v>13000</v>
      </c>
      <c r="AH27" s="42">
        <v>13</v>
      </c>
      <c r="AI27" s="22">
        <v>1450</v>
      </c>
      <c r="AJ27" s="42">
        <v>13</v>
      </c>
      <c r="AK27" s="22">
        <v>9000</v>
      </c>
      <c r="AL27" s="42">
        <v>13</v>
      </c>
      <c r="AM27" s="22">
        <v>15300</v>
      </c>
      <c r="AN27" s="42">
        <v>13</v>
      </c>
      <c r="AO27" s="22">
        <v>23000</v>
      </c>
      <c r="AP27" s="42">
        <v>13</v>
      </c>
      <c r="AQ27" s="22">
        <v>38300</v>
      </c>
      <c r="AR27" s="42">
        <v>13</v>
      </c>
      <c r="AS27" s="31">
        <v>320</v>
      </c>
      <c r="AT27" s="42">
        <v>14</v>
      </c>
      <c r="AU27" s="31">
        <v>670</v>
      </c>
      <c r="AV27" s="42">
        <v>14</v>
      </c>
      <c r="AW27" s="31">
        <v>130</v>
      </c>
      <c r="AX27" s="42">
        <v>14</v>
      </c>
      <c r="AY27" s="31">
        <v>210</v>
      </c>
      <c r="AZ27" s="42">
        <v>14</v>
      </c>
      <c r="BA27" s="31">
        <v>550</v>
      </c>
      <c r="BB27" s="42">
        <v>14</v>
      </c>
      <c r="BC27" s="31">
        <v>1700</v>
      </c>
      <c r="BD27" s="42">
        <v>14</v>
      </c>
      <c r="BE27" s="31">
        <v>1800</v>
      </c>
      <c r="BF27" s="42">
        <v>14</v>
      </c>
      <c r="BG27" s="31">
        <v>1700</v>
      </c>
      <c r="BH27" s="42">
        <v>14</v>
      </c>
    </row>
    <row r="28" spans="1:60" ht="15.75">
      <c r="A28" s="21">
        <v>81</v>
      </c>
      <c r="B28" s="42">
        <v>12</v>
      </c>
      <c r="C28" s="21">
        <v>90</v>
      </c>
      <c r="D28" s="42">
        <v>12</v>
      </c>
      <c r="E28" s="21">
        <v>144</v>
      </c>
      <c r="F28" s="42">
        <v>12</v>
      </c>
      <c r="G28" s="21">
        <v>115</v>
      </c>
      <c r="H28" s="42">
        <v>12</v>
      </c>
      <c r="I28" s="21">
        <v>126</v>
      </c>
      <c r="J28" s="42">
        <v>12</v>
      </c>
      <c r="K28" s="21">
        <v>191</v>
      </c>
      <c r="L28" s="42">
        <v>12</v>
      </c>
      <c r="M28" s="21">
        <v>293</v>
      </c>
      <c r="N28" s="42">
        <v>12</v>
      </c>
      <c r="O28" s="21">
        <v>501</v>
      </c>
      <c r="P28" s="42">
        <v>12</v>
      </c>
      <c r="Q28" s="21">
        <v>641</v>
      </c>
      <c r="R28" s="42">
        <v>12</v>
      </c>
      <c r="S28" s="21">
        <v>686</v>
      </c>
      <c r="T28" s="42">
        <v>12</v>
      </c>
      <c r="U28" s="21">
        <v>801</v>
      </c>
      <c r="V28" s="42">
        <v>12</v>
      </c>
      <c r="W28" s="22">
        <v>1451</v>
      </c>
      <c r="X28" s="42">
        <v>12</v>
      </c>
      <c r="Y28" s="22">
        <v>2411</v>
      </c>
      <c r="Z28" s="42">
        <v>12</v>
      </c>
      <c r="AA28" s="22">
        <v>3471</v>
      </c>
      <c r="AB28" s="42">
        <v>12</v>
      </c>
      <c r="AC28" s="22">
        <v>6001</v>
      </c>
      <c r="AD28" s="42">
        <v>12</v>
      </c>
      <c r="AE28" s="22">
        <v>8201</v>
      </c>
      <c r="AF28" s="42">
        <v>12</v>
      </c>
      <c r="AG28" s="22">
        <v>13001</v>
      </c>
      <c r="AH28" s="42">
        <v>12</v>
      </c>
      <c r="AI28" s="22">
        <v>1451</v>
      </c>
      <c r="AJ28" s="42">
        <v>12</v>
      </c>
      <c r="AK28" s="22">
        <v>9001</v>
      </c>
      <c r="AL28" s="42">
        <v>12</v>
      </c>
      <c r="AM28" s="22">
        <v>15301</v>
      </c>
      <c r="AN28" s="42">
        <v>12</v>
      </c>
      <c r="AO28" s="22">
        <v>23001</v>
      </c>
      <c r="AP28" s="42">
        <v>12</v>
      </c>
      <c r="AQ28" s="22">
        <v>38301</v>
      </c>
      <c r="AR28" s="42">
        <v>12</v>
      </c>
      <c r="AS28" s="31"/>
      <c r="AT28" s="42"/>
      <c r="AU28" s="31"/>
      <c r="AV28" s="42"/>
      <c r="AW28" s="31"/>
      <c r="AX28" s="42"/>
      <c r="AY28" s="31"/>
      <c r="AZ28" s="42"/>
      <c r="BA28" s="31"/>
      <c r="BB28" s="42"/>
      <c r="BC28" s="31"/>
      <c r="BD28" s="42"/>
      <c r="BE28" s="31"/>
      <c r="BF28" s="42"/>
      <c r="BG28" s="31"/>
      <c r="BH28" s="42"/>
    </row>
    <row r="29" spans="1:60" ht="15.75">
      <c r="A29" s="21">
        <v>82</v>
      </c>
      <c r="B29" s="42">
        <v>12</v>
      </c>
      <c r="C29" s="21">
        <v>91</v>
      </c>
      <c r="D29" s="42">
        <v>12</v>
      </c>
      <c r="E29" s="21">
        <v>146</v>
      </c>
      <c r="F29" s="42">
        <v>12</v>
      </c>
      <c r="G29" s="21">
        <v>118</v>
      </c>
      <c r="H29" s="42">
        <v>12</v>
      </c>
      <c r="I29" s="21">
        <v>129</v>
      </c>
      <c r="J29" s="42">
        <v>12</v>
      </c>
      <c r="K29" s="21">
        <v>195</v>
      </c>
      <c r="L29" s="42">
        <v>12</v>
      </c>
      <c r="M29" s="21">
        <v>302</v>
      </c>
      <c r="N29" s="42">
        <v>12</v>
      </c>
      <c r="O29" s="21">
        <v>510</v>
      </c>
      <c r="P29" s="42">
        <v>12</v>
      </c>
      <c r="Q29" s="21">
        <v>655</v>
      </c>
      <c r="R29" s="42">
        <v>12</v>
      </c>
      <c r="S29" s="21">
        <v>700</v>
      </c>
      <c r="T29" s="42">
        <v>12</v>
      </c>
      <c r="U29" s="21">
        <v>830</v>
      </c>
      <c r="V29" s="42">
        <v>12</v>
      </c>
      <c r="W29" s="22">
        <v>1490</v>
      </c>
      <c r="X29" s="42">
        <v>12</v>
      </c>
      <c r="Y29" s="22">
        <v>2460</v>
      </c>
      <c r="Z29" s="42">
        <v>12</v>
      </c>
      <c r="AA29" s="22">
        <v>3570</v>
      </c>
      <c r="AB29" s="42">
        <v>12</v>
      </c>
      <c r="AC29" s="22">
        <v>6150</v>
      </c>
      <c r="AD29" s="42">
        <v>12</v>
      </c>
      <c r="AE29" s="22">
        <v>8400</v>
      </c>
      <c r="AF29" s="42">
        <v>12</v>
      </c>
      <c r="AG29" s="22">
        <v>13200</v>
      </c>
      <c r="AH29" s="42">
        <v>12</v>
      </c>
      <c r="AI29" s="22">
        <v>1490</v>
      </c>
      <c r="AJ29" s="42">
        <v>12</v>
      </c>
      <c r="AK29" s="22">
        <v>9200</v>
      </c>
      <c r="AL29" s="42">
        <v>12</v>
      </c>
      <c r="AM29" s="22">
        <v>16000</v>
      </c>
      <c r="AN29" s="42">
        <v>12</v>
      </c>
      <c r="AO29" s="22">
        <v>23300</v>
      </c>
      <c r="AP29" s="42">
        <v>12</v>
      </c>
      <c r="AQ29" s="22">
        <v>39300</v>
      </c>
      <c r="AR29" s="42">
        <v>12</v>
      </c>
      <c r="AS29" s="31">
        <v>330</v>
      </c>
      <c r="AT29" s="42">
        <v>15</v>
      </c>
      <c r="AU29" s="31">
        <v>700</v>
      </c>
      <c r="AV29" s="42">
        <v>15</v>
      </c>
      <c r="AW29" s="31">
        <v>134</v>
      </c>
      <c r="AX29" s="42">
        <v>15</v>
      </c>
      <c r="AY29" s="31">
        <v>220</v>
      </c>
      <c r="AZ29" s="42">
        <v>15</v>
      </c>
      <c r="BA29" s="31">
        <v>600</v>
      </c>
      <c r="BB29" s="42">
        <v>15</v>
      </c>
      <c r="BC29" s="31">
        <v>1800</v>
      </c>
      <c r="BD29" s="42">
        <v>15</v>
      </c>
      <c r="BE29" s="31">
        <v>1900</v>
      </c>
      <c r="BF29" s="42">
        <v>15</v>
      </c>
      <c r="BG29" s="31">
        <v>1800</v>
      </c>
      <c r="BH29" s="42">
        <v>15</v>
      </c>
    </row>
    <row r="30" spans="1:60" ht="15.75">
      <c r="A30" s="21">
        <v>83</v>
      </c>
      <c r="B30" s="42">
        <v>11</v>
      </c>
      <c r="C30" s="21">
        <v>92</v>
      </c>
      <c r="D30" s="42">
        <v>11</v>
      </c>
      <c r="E30" s="21">
        <v>147</v>
      </c>
      <c r="F30" s="42">
        <v>11</v>
      </c>
      <c r="G30" s="21">
        <v>119</v>
      </c>
      <c r="H30" s="42">
        <v>11</v>
      </c>
      <c r="I30" s="21">
        <v>130</v>
      </c>
      <c r="J30" s="42">
        <v>11</v>
      </c>
      <c r="K30" s="21">
        <v>196</v>
      </c>
      <c r="L30" s="42">
        <v>11</v>
      </c>
      <c r="M30" s="21">
        <v>303</v>
      </c>
      <c r="N30" s="42">
        <v>11</v>
      </c>
      <c r="O30" s="21">
        <v>511</v>
      </c>
      <c r="P30" s="42">
        <v>11</v>
      </c>
      <c r="Q30" s="21">
        <v>656</v>
      </c>
      <c r="R30" s="42">
        <v>11</v>
      </c>
      <c r="S30" s="21">
        <v>700</v>
      </c>
      <c r="T30" s="42">
        <v>11</v>
      </c>
      <c r="U30" s="21">
        <v>831</v>
      </c>
      <c r="V30" s="42">
        <v>11</v>
      </c>
      <c r="W30" s="22">
        <v>1491</v>
      </c>
      <c r="X30" s="42">
        <v>11</v>
      </c>
      <c r="Y30" s="22">
        <v>2461</v>
      </c>
      <c r="Z30" s="42">
        <v>11</v>
      </c>
      <c r="AA30" s="22">
        <v>3571</v>
      </c>
      <c r="AB30" s="42">
        <v>11</v>
      </c>
      <c r="AC30" s="22">
        <v>6151</v>
      </c>
      <c r="AD30" s="42">
        <v>11</v>
      </c>
      <c r="AE30" s="22">
        <v>8401</v>
      </c>
      <c r="AF30" s="42">
        <v>11</v>
      </c>
      <c r="AG30" s="22">
        <v>13201</v>
      </c>
      <c r="AH30" s="42">
        <v>11</v>
      </c>
      <c r="AI30" s="22">
        <v>1491</v>
      </c>
      <c r="AJ30" s="42">
        <v>11</v>
      </c>
      <c r="AK30" s="22">
        <v>9201</v>
      </c>
      <c r="AL30" s="42">
        <v>11</v>
      </c>
      <c r="AM30" s="22">
        <v>16001</v>
      </c>
      <c r="AN30" s="42">
        <v>11</v>
      </c>
      <c r="AO30" s="22">
        <v>23301</v>
      </c>
      <c r="AP30" s="42">
        <v>11</v>
      </c>
      <c r="AQ30" s="22">
        <v>39301</v>
      </c>
      <c r="AR30" s="42">
        <v>11</v>
      </c>
      <c r="AS30" s="31"/>
      <c r="AT30" s="42"/>
      <c r="AU30" s="31"/>
      <c r="AV30" s="42"/>
      <c r="AW30" s="31"/>
      <c r="AX30" s="42"/>
      <c r="AY30" s="31"/>
      <c r="AZ30" s="42"/>
      <c r="BA30" s="31"/>
      <c r="BB30" s="42"/>
      <c r="BC30" s="31"/>
      <c r="BD30" s="42"/>
      <c r="BE30" s="31"/>
      <c r="BF30" s="42"/>
      <c r="BG30" s="31"/>
      <c r="BH30" s="42"/>
    </row>
    <row r="31" spans="1:60" ht="15.75">
      <c r="A31" s="21">
        <v>84</v>
      </c>
      <c r="B31" s="42">
        <v>11</v>
      </c>
      <c r="C31" s="21">
        <v>93</v>
      </c>
      <c r="D31" s="42">
        <v>11</v>
      </c>
      <c r="E31" s="21">
        <v>150</v>
      </c>
      <c r="F31" s="42">
        <v>11</v>
      </c>
      <c r="G31" s="21">
        <v>122</v>
      </c>
      <c r="H31" s="42">
        <v>11</v>
      </c>
      <c r="I31" s="21">
        <v>133</v>
      </c>
      <c r="J31" s="42">
        <v>11</v>
      </c>
      <c r="K31" s="21">
        <v>200</v>
      </c>
      <c r="L31" s="42">
        <v>11</v>
      </c>
      <c r="M31" s="21">
        <v>312</v>
      </c>
      <c r="N31" s="42">
        <v>11</v>
      </c>
      <c r="O31" s="21">
        <v>520</v>
      </c>
      <c r="P31" s="42">
        <v>11</v>
      </c>
      <c r="Q31" s="21">
        <v>670</v>
      </c>
      <c r="R31" s="42">
        <v>11</v>
      </c>
      <c r="S31" s="21">
        <v>720</v>
      </c>
      <c r="T31" s="42">
        <v>11</v>
      </c>
      <c r="U31" s="21">
        <v>860</v>
      </c>
      <c r="V31" s="42">
        <v>11</v>
      </c>
      <c r="W31" s="22">
        <v>1550</v>
      </c>
      <c r="X31" s="42">
        <v>11</v>
      </c>
      <c r="Y31" s="22">
        <v>2560</v>
      </c>
      <c r="Z31" s="42">
        <v>11</v>
      </c>
      <c r="AA31" s="22">
        <v>4070</v>
      </c>
      <c r="AB31" s="42">
        <v>11</v>
      </c>
      <c r="AC31" s="22">
        <v>6300</v>
      </c>
      <c r="AD31" s="42">
        <v>11</v>
      </c>
      <c r="AE31" s="22">
        <v>9000</v>
      </c>
      <c r="AF31" s="42">
        <v>11</v>
      </c>
      <c r="AG31" s="22">
        <v>13400</v>
      </c>
      <c r="AH31" s="42">
        <v>11</v>
      </c>
      <c r="AI31" s="22">
        <v>1550</v>
      </c>
      <c r="AJ31" s="42">
        <v>11</v>
      </c>
      <c r="AK31" s="22">
        <v>9400</v>
      </c>
      <c r="AL31" s="42">
        <v>11</v>
      </c>
      <c r="AM31" s="22">
        <v>16300</v>
      </c>
      <c r="AN31" s="42">
        <v>11</v>
      </c>
      <c r="AO31" s="22">
        <v>24000</v>
      </c>
      <c r="AP31" s="42">
        <v>11</v>
      </c>
      <c r="AQ31" s="22">
        <v>40300</v>
      </c>
      <c r="AR31" s="42">
        <v>11</v>
      </c>
      <c r="AS31" s="31">
        <v>350</v>
      </c>
      <c r="AT31" s="42">
        <v>16</v>
      </c>
      <c r="AU31" s="31">
        <v>740</v>
      </c>
      <c r="AV31" s="42">
        <v>16</v>
      </c>
      <c r="AW31" s="31">
        <v>138</v>
      </c>
      <c r="AX31" s="42">
        <v>16</v>
      </c>
      <c r="AY31" s="31">
        <v>230</v>
      </c>
      <c r="AZ31" s="42">
        <v>16</v>
      </c>
      <c r="BA31" s="31">
        <v>650</v>
      </c>
      <c r="BB31" s="42">
        <v>16</v>
      </c>
      <c r="BC31" s="31">
        <v>1900</v>
      </c>
      <c r="BD31" s="42">
        <v>16</v>
      </c>
      <c r="BE31" s="31">
        <v>2000</v>
      </c>
      <c r="BF31" s="42">
        <v>16</v>
      </c>
      <c r="BG31" s="31">
        <v>1900</v>
      </c>
      <c r="BH31" s="42">
        <v>16</v>
      </c>
    </row>
    <row r="32" spans="1:60" ht="15.75">
      <c r="A32" s="21">
        <v>85</v>
      </c>
      <c r="B32" s="42">
        <v>10</v>
      </c>
      <c r="C32" s="21">
        <v>94</v>
      </c>
      <c r="D32" s="42">
        <v>10</v>
      </c>
      <c r="E32" s="21">
        <v>151</v>
      </c>
      <c r="F32" s="42">
        <v>10</v>
      </c>
      <c r="G32" s="21">
        <v>123</v>
      </c>
      <c r="H32" s="42">
        <v>10</v>
      </c>
      <c r="I32" s="21">
        <v>134</v>
      </c>
      <c r="J32" s="42">
        <v>10</v>
      </c>
      <c r="K32" s="21">
        <v>201</v>
      </c>
      <c r="L32" s="42">
        <v>10</v>
      </c>
      <c r="M32" s="21">
        <v>313</v>
      </c>
      <c r="N32" s="42">
        <v>10</v>
      </c>
      <c r="O32" s="21">
        <v>521</v>
      </c>
      <c r="P32" s="42">
        <v>10</v>
      </c>
      <c r="Q32" s="21">
        <v>671</v>
      </c>
      <c r="R32" s="42">
        <v>10</v>
      </c>
      <c r="S32" s="21">
        <v>721</v>
      </c>
      <c r="T32" s="42">
        <v>10</v>
      </c>
      <c r="U32" s="21">
        <v>861</v>
      </c>
      <c r="V32" s="42">
        <v>10</v>
      </c>
      <c r="W32" s="22">
        <v>1551</v>
      </c>
      <c r="X32" s="42">
        <v>10</v>
      </c>
      <c r="Y32" s="22">
        <v>2561</v>
      </c>
      <c r="Z32" s="42">
        <v>10</v>
      </c>
      <c r="AA32" s="22">
        <v>4071</v>
      </c>
      <c r="AB32" s="42">
        <v>10</v>
      </c>
      <c r="AC32" s="22">
        <v>6301</v>
      </c>
      <c r="AD32" s="42">
        <v>10</v>
      </c>
      <c r="AE32" s="22">
        <v>9001</v>
      </c>
      <c r="AF32" s="42">
        <v>10</v>
      </c>
      <c r="AG32" s="22">
        <v>13401</v>
      </c>
      <c r="AH32" s="42">
        <v>10</v>
      </c>
      <c r="AI32" s="22">
        <v>1551</v>
      </c>
      <c r="AJ32" s="42">
        <v>10</v>
      </c>
      <c r="AK32" s="22">
        <v>9401</v>
      </c>
      <c r="AL32" s="42">
        <v>10</v>
      </c>
      <c r="AM32" s="22">
        <v>16301</v>
      </c>
      <c r="AN32" s="42">
        <v>10</v>
      </c>
      <c r="AO32" s="22">
        <v>24001</v>
      </c>
      <c r="AP32" s="42">
        <v>10</v>
      </c>
      <c r="AQ32" s="22">
        <v>40301</v>
      </c>
      <c r="AR32" s="42">
        <v>10</v>
      </c>
      <c r="AS32" s="31"/>
      <c r="AT32" s="42"/>
      <c r="AU32" s="31"/>
      <c r="AV32" s="42"/>
      <c r="AW32" s="31"/>
      <c r="AX32" s="42"/>
      <c r="AY32" s="31"/>
      <c r="AZ32" s="42"/>
      <c r="BA32" s="31"/>
      <c r="BB32" s="42"/>
      <c r="BC32" s="31"/>
      <c r="BD32" s="42"/>
      <c r="BE32" s="31"/>
      <c r="BF32" s="42"/>
      <c r="BG32" s="31"/>
      <c r="BH32" s="42"/>
    </row>
    <row r="33" spans="1:60" ht="15.75">
      <c r="A33" s="21">
        <v>87</v>
      </c>
      <c r="B33" s="42">
        <v>10</v>
      </c>
      <c r="C33" s="21">
        <v>96</v>
      </c>
      <c r="D33" s="42">
        <v>10</v>
      </c>
      <c r="E33" s="21">
        <v>154</v>
      </c>
      <c r="F33" s="42">
        <v>10</v>
      </c>
      <c r="G33" s="21">
        <v>126</v>
      </c>
      <c r="H33" s="42">
        <v>10</v>
      </c>
      <c r="I33" s="21">
        <v>137</v>
      </c>
      <c r="J33" s="42">
        <v>10</v>
      </c>
      <c r="K33" s="21">
        <v>205</v>
      </c>
      <c r="L33" s="42">
        <v>10</v>
      </c>
      <c r="M33" s="21">
        <v>322</v>
      </c>
      <c r="N33" s="42">
        <v>10</v>
      </c>
      <c r="O33" s="21">
        <v>530</v>
      </c>
      <c r="P33" s="42">
        <v>10</v>
      </c>
      <c r="Q33" s="21">
        <v>685</v>
      </c>
      <c r="R33" s="42">
        <v>10</v>
      </c>
      <c r="S33" s="21">
        <v>740</v>
      </c>
      <c r="T33" s="42">
        <v>10</v>
      </c>
      <c r="U33" s="21">
        <v>890</v>
      </c>
      <c r="V33" s="42">
        <v>10</v>
      </c>
      <c r="W33" s="22">
        <v>2000</v>
      </c>
      <c r="X33" s="42">
        <v>10</v>
      </c>
      <c r="Y33" s="22">
        <v>3060</v>
      </c>
      <c r="Z33" s="42">
        <v>10</v>
      </c>
      <c r="AA33" s="22">
        <v>4170</v>
      </c>
      <c r="AB33" s="42">
        <v>10</v>
      </c>
      <c r="AC33" s="22">
        <v>6450</v>
      </c>
      <c r="AD33" s="42">
        <v>10</v>
      </c>
      <c r="AE33" s="22">
        <v>9200</v>
      </c>
      <c r="AF33" s="42">
        <v>10</v>
      </c>
      <c r="AG33" s="22">
        <v>14000</v>
      </c>
      <c r="AH33" s="42">
        <v>10</v>
      </c>
      <c r="AI33" s="22">
        <v>2000</v>
      </c>
      <c r="AJ33" s="42">
        <v>10</v>
      </c>
      <c r="AK33" s="22">
        <v>10000</v>
      </c>
      <c r="AL33" s="42">
        <v>10</v>
      </c>
      <c r="AM33" s="22">
        <v>17000</v>
      </c>
      <c r="AN33" s="42">
        <v>10</v>
      </c>
      <c r="AO33" s="22">
        <v>24300</v>
      </c>
      <c r="AP33" s="42">
        <v>10</v>
      </c>
      <c r="AQ33" s="22">
        <v>41300</v>
      </c>
      <c r="AR33" s="42">
        <v>10</v>
      </c>
      <c r="AS33" s="31">
        <v>370</v>
      </c>
      <c r="AT33" s="42">
        <v>17</v>
      </c>
      <c r="AU33" s="31">
        <v>780</v>
      </c>
      <c r="AV33" s="42">
        <v>17</v>
      </c>
      <c r="AW33" s="31">
        <v>142</v>
      </c>
      <c r="AX33" s="42">
        <v>17</v>
      </c>
      <c r="AY33" s="31">
        <v>240</v>
      </c>
      <c r="AZ33" s="42">
        <v>17</v>
      </c>
      <c r="BA33" s="31">
        <v>700</v>
      </c>
      <c r="BB33" s="42">
        <v>17</v>
      </c>
      <c r="BC33" s="31">
        <v>2000</v>
      </c>
      <c r="BD33" s="42">
        <v>17</v>
      </c>
      <c r="BE33" s="31">
        <v>2200</v>
      </c>
      <c r="BF33" s="42">
        <v>17</v>
      </c>
      <c r="BG33" s="31">
        <v>2000</v>
      </c>
      <c r="BH33" s="42">
        <v>17</v>
      </c>
    </row>
    <row r="34" spans="1:60" ht="15.75">
      <c r="A34" s="21">
        <v>88</v>
      </c>
      <c r="B34" s="42">
        <v>9</v>
      </c>
      <c r="C34" s="21">
        <v>97</v>
      </c>
      <c r="D34" s="42">
        <v>9</v>
      </c>
      <c r="E34" s="21">
        <v>155</v>
      </c>
      <c r="F34" s="42">
        <v>9</v>
      </c>
      <c r="G34" s="21">
        <v>127</v>
      </c>
      <c r="H34" s="42">
        <v>9</v>
      </c>
      <c r="I34" s="21">
        <v>138</v>
      </c>
      <c r="J34" s="42">
        <v>9</v>
      </c>
      <c r="K34" s="21">
        <v>206</v>
      </c>
      <c r="L34" s="42">
        <v>9</v>
      </c>
      <c r="M34" s="21">
        <v>323</v>
      </c>
      <c r="N34" s="42">
        <v>9</v>
      </c>
      <c r="O34" s="21">
        <v>531</v>
      </c>
      <c r="P34" s="42">
        <v>9</v>
      </c>
      <c r="Q34" s="21">
        <v>686</v>
      </c>
      <c r="R34" s="42">
        <v>9</v>
      </c>
      <c r="S34" s="21">
        <v>741</v>
      </c>
      <c r="T34" s="42">
        <v>9</v>
      </c>
      <c r="U34" s="21">
        <v>891</v>
      </c>
      <c r="V34" s="42">
        <v>9</v>
      </c>
      <c r="W34" s="22">
        <v>2001</v>
      </c>
      <c r="X34" s="42">
        <v>9</v>
      </c>
      <c r="Y34" s="22">
        <v>3060</v>
      </c>
      <c r="Z34" s="42">
        <v>9</v>
      </c>
      <c r="AA34" s="22">
        <v>4171</v>
      </c>
      <c r="AB34" s="42">
        <v>9</v>
      </c>
      <c r="AC34" s="22">
        <v>6451</v>
      </c>
      <c r="AD34" s="42">
        <v>9</v>
      </c>
      <c r="AE34" s="22">
        <v>9201</v>
      </c>
      <c r="AF34" s="42">
        <v>9</v>
      </c>
      <c r="AG34" s="22">
        <v>14001</v>
      </c>
      <c r="AH34" s="42">
        <v>9</v>
      </c>
      <c r="AI34" s="22">
        <v>2001</v>
      </c>
      <c r="AJ34" s="42">
        <v>9</v>
      </c>
      <c r="AK34" s="22">
        <v>10001</v>
      </c>
      <c r="AL34" s="42">
        <v>9</v>
      </c>
      <c r="AM34" s="22">
        <v>17001</v>
      </c>
      <c r="AN34" s="42">
        <v>9</v>
      </c>
      <c r="AO34" s="22">
        <v>24301</v>
      </c>
      <c r="AP34" s="42">
        <v>9</v>
      </c>
      <c r="AQ34" s="22">
        <v>41301</v>
      </c>
      <c r="AR34" s="42">
        <v>9</v>
      </c>
      <c r="AS34" s="31"/>
      <c r="AT34" s="42"/>
      <c r="AU34" s="31"/>
      <c r="AV34" s="42"/>
      <c r="AW34" s="31"/>
      <c r="AX34" s="42"/>
      <c r="AY34" s="31"/>
      <c r="AZ34" s="42"/>
      <c r="BA34" s="31"/>
      <c r="BB34" s="42"/>
      <c r="BC34" s="31"/>
      <c r="BD34" s="42"/>
      <c r="BE34" s="31"/>
      <c r="BF34" s="42"/>
      <c r="BG34" s="31"/>
      <c r="BH34" s="42"/>
    </row>
    <row r="35" spans="1:60" ht="15.75">
      <c r="A35" s="21">
        <v>90</v>
      </c>
      <c r="B35" s="42">
        <v>9</v>
      </c>
      <c r="C35" s="21">
        <v>99</v>
      </c>
      <c r="D35" s="42">
        <v>9</v>
      </c>
      <c r="E35" s="21">
        <v>158</v>
      </c>
      <c r="F35" s="42">
        <v>9</v>
      </c>
      <c r="G35" s="21">
        <v>130</v>
      </c>
      <c r="H35" s="42">
        <v>9</v>
      </c>
      <c r="I35" s="21">
        <v>141</v>
      </c>
      <c r="J35" s="42">
        <v>9</v>
      </c>
      <c r="K35" s="21">
        <v>210</v>
      </c>
      <c r="L35" s="42">
        <v>9</v>
      </c>
      <c r="M35" s="21">
        <v>332</v>
      </c>
      <c r="N35" s="42">
        <v>9</v>
      </c>
      <c r="O35" s="21">
        <v>540</v>
      </c>
      <c r="P35" s="42">
        <v>9</v>
      </c>
      <c r="Q35" s="21">
        <v>705</v>
      </c>
      <c r="R35" s="42">
        <v>9</v>
      </c>
      <c r="S35" s="21">
        <v>760</v>
      </c>
      <c r="T35" s="42">
        <v>9</v>
      </c>
      <c r="U35" s="21">
        <v>920</v>
      </c>
      <c r="V35" s="42">
        <v>9</v>
      </c>
      <c r="W35" s="22">
        <v>2050</v>
      </c>
      <c r="X35" s="42">
        <v>9</v>
      </c>
      <c r="Y35" s="22">
        <v>3160</v>
      </c>
      <c r="Z35" s="42">
        <v>9</v>
      </c>
      <c r="AA35" s="22">
        <v>4270</v>
      </c>
      <c r="AB35" s="42">
        <v>9</v>
      </c>
      <c r="AC35" s="22">
        <v>7000</v>
      </c>
      <c r="AD35" s="42">
        <v>9</v>
      </c>
      <c r="AE35" s="22">
        <v>9400</v>
      </c>
      <c r="AF35" s="42">
        <v>9</v>
      </c>
      <c r="AG35" s="22">
        <v>14200</v>
      </c>
      <c r="AH35" s="42">
        <v>9</v>
      </c>
      <c r="AI35" s="22">
        <v>2050</v>
      </c>
      <c r="AJ35" s="42">
        <v>9</v>
      </c>
      <c r="AK35" s="22">
        <v>10200</v>
      </c>
      <c r="AL35" s="42">
        <v>9</v>
      </c>
      <c r="AM35" s="22">
        <v>17300</v>
      </c>
      <c r="AN35" s="42">
        <v>9</v>
      </c>
      <c r="AO35" s="22">
        <v>25000</v>
      </c>
      <c r="AP35" s="42">
        <v>9</v>
      </c>
      <c r="AQ35" s="22">
        <v>42300</v>
      </c>
      <c r="AR35" s="42">
        <v>9</v>
      </c>
      <c r="AS35" s="31">
        <v>390</v>
      </c>
      <c r="AT35" s="42">
        <v>18</v>
      </c>
      <c r="AU35" s="31">
        <v>820</v>
      </c>
      <c r="AV35" s="42">
        <v>18</v>
      </c>
      <c r="AW35" s="31">
        <v>146</v>
      </c>
      <c r="AX35" s="42">
        <v>18</v>
      </c>
      <c r="AY35" s="31">
        <v>260</v>
      </c>
      <c r="AZ35" s="42">
        <v>18</v>
      </c>
      <c r="BA35" s="31">
        <v>800</v>
      </c>
      <c r="BB35" s="42">
        <v>18</v>
      </c>
      <c r="BC35" s="31">
        <v>2200</v>
      </c>
      <c r="BD35" s="42">
        <v>18</v>
      </c>
      <c r="BE35" s="31">
        <v>2400</v>
      </c>
      <c r="BF35" s="42">
        <v>18</v>
      </c>
      <c r="BG35" s="31">
        <v>2200</v>
      </c>
      <c r="BH35" s="42">
        <v>18</v>
      </c>
    </row>
    <row r="36" spans="1:60" ht="15.75">
      <c r="A36" s="21">
        <v>91</v>
      </c>
      <c r="B36" s="42">
        <v>8</v>
      </c>
      <c r="C36" s="21">
        <v>100</v>
      </c>
      <c r="D36" s="42">
        <v>8</v>
      </c>
      <c r="E36" s="21">
        <v>159</v>
      </c>
      <c r="F36" s="42">
        <v>8</v>
      </c>
      <c r="G36" s="21">
        <v>131</v>
      </c>
      <c r="H36" s="42">
        <v>8</v>
      </c>
      <c r="I36" s="21">
        <v>142</v>
      </c>
      <c r="J36" s="42">
        <v>8</v>
      </c>
      <c r="K36" s="21">
        <v>211</v>
      </c>
      <c r="L36" s="42">
        <v>8</v>
      </c>
      <c r="M36" s="21">
        <v>333</v>
      </c>
      <c r="N36" s="42">
        <v>8</v>
      </c>
      <c r="O36" s="21">
        <v>541</v>
      </c>
      <c r="P36" s="42">
        <v>8</v>
      </c>
      <c r="Q36" s="21">
        <v>706</v>
      </c>
      <c r="R36" s="42">
        <v>8</v>
      </c>
      <c r="S36" s="21">
        <v>761</v>
      </c>
      <c r="T36" s="42">
        <v>8</v>
      </c>
      <c r="U36" s="21">
        <v>921</v>
      </c>
      <c r="V36" s="42">
        <v>8</v>
      </c>
      <c r="W36" s="22">
        <v>1051</v>
      </c>
      <c r="X36" s="42">
        <v>8</v>
      </c>
      <c r="Y36" s="22">
        <v>3160</v>
      </c>
      <c r="Z36" s="42">
        <v>8</v>
      </c>
      <c r="AA36" s="22">
        <v>4271</v>
      </c>
      <c r="AB36" s="42">
        <v>8</v>
      </c>
      <c r="AC36" s="22">
        <v>7001</v>
      </c>
      <c r="AD36" s="42">
        <v>8</v>
      </c>
      <c r="AE36" s="22">
        <v>9401</v>
      </c>
      <c r="AF36" s="42">
        <v>8</v>
      </c>
      <c r="AG36" s="22">
        <v>14201</v>
      </c>
      <c r="AH36" s="42">
        <v>8</v>
      </c>
      <c r="AI36" s="22">
        <v>2051</v>
      </c>
      <c r="AJ36" s="42">
        <v>8</v>
      </c>
      <c r="AK36" s="22">
        <v>10201</v>
      </c>
      <c r="AL36" s="42">
        <v>8</v>
      </c>
      <c r="AM36" s="22">
        <v>17301</v>
      </c>
      <c r="AN36" s="42">
        <v>8</v>
      </c>
      <c r="AO36" s="22">
        <v>25001</v>
      </c>
      <c r="AP36" s="42">
        <v>8</v>
      </c>
      <c r="AQ36" s="22">
        <v>42301</v>
      </c>
      <c r="AR36" s="42">
        <v>8</v>
      </c>
      <c r="AS36" s="31"/>
      <c r="AT36" s="42"/>
      <c r="AU36" s="31"/>
      <c r="AV36" s="42"/>
      <c r="AW36" s="31"/>
      <c r="AX36" s="42"/>
      <c r="AY36" s="31"/>
      <c r="AZ36" s="42"/>
      <c r="BA36" s="31"/>
      <c r="BB36" s="42"/>
      <c r="BC36" s="31"/>
      <c r="BD36" s="42"/>
      <c r="BE36" s="31"/>
      <c r="BF36" s="42"/>
      <c r="BG36" s="31"/>
      <c r="BH36" s="42"/>
    </row>
    <row r="37" spans="1:60" ht="15.75">
      <c r="A37" s="21">
        <v>93</v>
      </c>
      <c r="B37" s="42">
        <v>8</v>
      </c>
      <c r="C37" s="21">
        <v>102</v>
      </c>
      <c r="D37" s="42">
        <v>8</v>
      </c>
      <c r="E37" s="21">
        <v>162</v>
      </c>
      <c r="F37" s="42">
        <v>8</v>
      </c>
      <c r="G37" s="21">
        <v>134</v>
      </c>
      <c r="H37" s="42">
        <v>8</v>
      </c>
      <c r="I37" s="21">
        <v>145</v>
      </c>
      <c r="J37" s="42">
        <v>8</v>
      </c>
      <c r="K37" s="21">
        <v>215</v>
      </c>
      <c r="L37" s="42">
        <v>8</v>
      </c>
      <c r="M37" s="21">
        <v>342</v>
      </c>
      <c r="N37" s="42">
        <v>8</v>
      </c>
      <c r="O37" s="21">
        <v>550</v>
      </c>
      <c r="P37" s="42">
        <v>8</v>
      </c>
      <c r="Q37" s="21">
        <v>725</v>
      </c>
      <c r="R37" s="42">
        <v>8</v>
      </c>
      <c r="S37" s="21">
        <v>780</v>
      </c>
      <c r="T37" s="42">
        <v>8</v>
      </c>
      <c r="U37" s="21">
        <v>950</v>
      </c>
      <c r="V37" s="42">
        <v>8</v>
      </c>
      <c r="W37" s="22">
        <v>2100</v>
      </c>
      <c r="X37" s="42">
        <v>8</v>
      </c>
      <c r="Y37" s="22">
        <v>3260</v>
      </c>
      <c r="Z37" s="42">
        <v>8</v>
      </c>
      <c r="AA37" s="22">
        <v>4370</v>
      </c>
      <c r="AB37" s="42">
        <v>8</v>
      </c>
      <c r="AC37" s="22">
        <v>7150</v>
      </c>
      <c r="AD37" s="42">
        <v>8</v>
      </c>
      <c r="AE37" s="22">
        <v>10000</v>
      </c>
      <c r="AF37" s="42">
        <v>8</v>
      </c>
      <c r="AG37" s="22">
        <v>15000</v>
      </c>
      <c r="AH37" s="42">
        <v>8</v>
      </c>
      <c r="AI37" s="22">
        <v>2100</v>
      </c>
      <c r="AJ37" s="42">
        <v>8</v>
      </c>
      <c r="AK37" s="22">
        <v>10400</v>
      </c>
      <c r="AL37" s="42">
        <v>8</v>
      </c>
      <c r="AM37" s="22">
        <v>18000</v>
      </c>
      <c r="AN37" s="42">
        <v>8</v>
      </c>
      <c r="AO37" s="22">
        <v>25300</v>
      </c>
      <c r="AP37" s="42">
        <v>8</v>
      </c>
      <c r="AQ37" s="22">
        <v>43300</v>
      </c>
      <c r="AR37" s="42">
        <v>8</v>
      </c>
      <c r="AS37" s="31">
        <v>420</v>
      </c>
      <c r="AT37" s="42">
        <v>19</v>
      </c>
      <c r="AU37" s="31">
        <v>880</v>
      </c>
      <c r="AV37" s="42">
        <v>19</v>
      </c>
      <c r="AW37" s="31">
        <v>150</v>
      </c>
      <c r="AX37" s="42">
        <v>19</v>
      </c>
      <c r="AY37" s="31">
        <v>280</v>
      </c>
      <c r="AZ37" s="42">
        <v>19</v>
      </c>
      <c r="BA37" s="31">
        <v>900</v>
      </c>
      <c r="BB37" s="42">
        <v>19</v>
      </c>
      <c r="BC37" s="31">
        <v>2400</v>
      </c>
      <c r="BD37" s="42">
        <v>19</v>
      </c>
      <c r="BE37" s="31">
        <v>2600</v>
      </c>
      <c r="BF37" s="42">
        <v>19</v>
      </c>
      <c r="BG37" s="31">
        <v>2400</v>
      </c>
      <c r="BH37" s="42">
        <v>19</v>
      </c>
    </row>
    <row r="38" spans="1:60" ht="15.75">
      <c r="A38" s="21">
        <v>94</v>
      </c>
      <c r="B38" s="42">
        <v>7</v>
      </c>
      <c r="C38" s="21">
        <v>103</v>
      </c>
      <c r="D38" s="42">
        <v>7</v>
      </c>
      <c r="E38" s="21">
        <v>163</v>
      </c>
      <c r="F38" s="42">
        <v>7</v>
      </c>
      <c r="G38" s="21">
        <v>135</v>
      </c>
      <c r="H38" s="42">
        <v>7</v>
      </c>
      <c r="I38" s="21">
        <v>146</v>
      </c>
      <c r="J38" s="42">
        <v>7</v>
      </c>
      <c r="K38" s="21">
        <v>216</v>
      </c>
      <c r="L38" s="42">
        <v>7</v>
      </c>
      <c r="M38" s="21">
        <v>343</v>
      </c>
      <c r="N38" s="42">
        <v>7</v>
      </c>
      <c r="O38" s="21">
        <v>551</v>
      </c>
      <c r="P38" s="42">
        <v>7</v>
      </c>
      <c r="Q38" s="21">
        <v>726</v>
      </c>
      <c r="R38" s="42">
        <v>7</v>
      </c>
      <c r="S38" s="21">
        <v>781</v>
      </c>
      <c r="T38" s="42">
        <v>7</v>
      </c>
      <c r="U38" s="21">
        <v>951</v>
      </c>
      <c r="V38" s="42">
        <v>7</v>
      </c>
      <c r="W38" s="22">
        <v>2101</v>
      </c>
      <c r="X38" s="42">
        <v>7</v>
      </c>
      <c r="Y38" s="22">
        <v>3261</v>
      </c>
      <c r="Z38" s="42">
        <v>7</v>
      </c>
      <c r="AA38" s="22">
        <v>4371</v>
      </c>
      <c r="AB38" s="42">
        <v>7</v>
      </c>
      <c r="AC38" s="22">
        <v>7151</v>
      </c>
      <c r="AD38" s="42">
        <v>7</v>
      </c>
      <c r="AE38" s="22">
        <v>10001</v>
      </c>
      <c r="AF38" s="42">
        <v>7</v>
      </c>
      <c r="AG38" s="22">
        <v>15001</v>
      </c>
      <c r="AH38" s="42">
        <v>7</v>
      </c>
      <c r="AI38" s="22">
        <v>2101</v>
      </c>
      <c r="AJ38" s="42">
        <v>7</v>
      </c>
      <c r="AK38" s="22">
        <v>10401</v>
      </c>
      <c r="AL38" s="42">
        <v>7</v>
      </c>
      <c r="AM38" s="22">
        <v>18001</v>
      </c>
      <c r="AN38" s="42">
        <v>7</v>
      </c>
      <c r="AO38" s="22">
        <v>25301</v>
      </c>
      <c r="AP38" s="42">
        <v>7</v>
      </c>
      <c r="AQ38" s="22">
        <v>43301</v>
      </c>
      <c r="AR38" s="42">
        <v>7</v>
      </c>
      <c r="AS38" s="31"/>
      <c r="AT38" s="42"/>
      <c r="AU38" s="31"/>
      <c r="AV38" s="42"/>
      <c r="AW38" s="31"/>
      <c r="AX38" s="42"/>
      <c r="AY38" s="31"/>
      <c r="AZ38" s="42"/>
      <c r="BA38" s="31"/>
      <c r="BB38" s="42"/>
      <c r="BC38" s="31"/>
      <c r="BD38" s="42"/>
      <c r="BE38" s="31"/>
      <c r="BF38" s="42"/>
      <c r="BG38" s="31"/>
      <c r="BH38" s="42"/>
    </row>
    <row r="39" spans="1:60" ht="15.75">
      <c r="A39" s="21">
        <v>97</v>
      </c>
      <c r="B39" s="42">
        <v>7</v>
      </c>
      <c r="C39" s="21">
        <v>106</v>
      </c>
      <c r="D39" s="42">
        <v>7</v>
      </c>
      <c r="E39" s="21">
        <v>166</v>
      </c>
      <c r="F39" s="42">
        <v>7</v>
      </c>
      <c r="G39" s="21">
        <v>138</v>
      </c>
      <c r="H39" s="42">
        <v>7</v>
      </c>
      <c r="I39" s="21">
        <v>149</v>
      </c>
      <c r="J39" s="42">
        <v>7</v>
      </c>
      <c r="K39" s="21">
        <v>220</v>
      </c>
      <c r="L39" s="42">
        <v>7</v>
      </c>
      <c r="M39" s="21">
        <v>352</v>
      </c>
      <c r="N39" s="42">
        <v>7</v>
      </c>
      <c r="O39" s="21">
        <v>560</v>
      </c>
      <c r="P39" s="42">
        <v>7</v>
      </c>
      <c r="Q39" s="21">
        <v>745</v>
      </c>
      <c r="R39" s="42">
        <v>7</v>
      </c>
      <c r="S39" s="21">
        <v>800</v>
      </c>
      <c r="T39" s="42">
        <v>7</v>
      </c>
      <c r="U39" s="21">
        <v>980</v>
      </c>
      <c r="V39" s="42">
        <v>7</v>
      </c>
      <c r="W39" s="22">
        <v>2150</v>
      </c>
      <c r="X39" s="42">
        <v>7</v>
      </c>
      <c r="Y39" s="22">
        <v>3360</v>
      </c>
      <c r="Z39" s="42">
        <v>7</v>
      </c>
      <c r="AA39" s="22">
        <v>4470</v>
      </c>
      <c r="AB39" s="42">
        <v>7</v>
      </c>
      <c r="AC39" s="22">
        <v>7300</v>
      </c>
      <c r="AD39" s="42">
        <v>7</v>
      </c>
      <c r="AE39" s="22">
        <v>10200</v>
      </c>
      <c r="AF39" s="42">
        <v>7</v>
      </c>
      <c r="AG39" s="22">
        <v>15300</v>
      </c>
      <c r="AH39" s="42">
        <v>7</v>
      </c>
      <c r="AI39" s="22">
        <v>2150</v>
      </c>
      <c r="AJ39" s="42">
        <v>7</v>
      </c>
      <c r="AK39" s="22">
        <v>11000</v>
      </c>
      <c r="AL39" s="42">
        <v>7</v>
      </c>
      <c r="AM39" s="22">
        <v>18300</v>
      </c>
      <c r="AN39" s="42">
        <v>7</v>
      </c>
      <c r="AO39" s="22">
        <v>26000</v>
      </c>
      <c r="AP39" s="42">
        <v>7</v>
      </c>
      <c r="AQ39" s="22">
        <v>44300</v>
      </c>
      <c r="AR39" s="42">
        <v>7</v>
      </c>
      <c r="AS39" s="31">
        <v>450</v>
      </c>
      <c r="AT39" s="42">
        <v>20</v>
      </c>
      <c r="AU39" s="31">
        <v>940</v>
      </c>
      <c r="AV39" s="42">
        <v>20</v>
      </c>
      <c r="AW39" s="31">
        <v>154</v>
      </c>
      <c r="AX39" s="42">
        <v>20</v>
      </c>
      <c r="AY39" s="31">
        <v>300</v>
      </c>
      <c r="AZ39" s="42">
        <v>20</v>
      </c>
      <c r="BA39" s="31">
        <v>1000</v>
      </c>
      <c r="BB39" s="42">
        <v>20</v>
      </c>
      <c r="BC39" s="31">
        <v>2600</v>
      </c>
      <c r="BD39" s="42">
        <v>20</v>
      </c>
      <c r="BE39" s="31">
        <v>2800</v>
      </c>
      <c r="BF39" s="42">
        <v>20</v>
      </c>
      <c r="BG39" s="31">
        <v>2600</v>
      </c>
      <c r="BH39" s="42">
        <v>20</v>
      </c>
    </row>
    <row r="40" spans="1:60" ht="15.75">
      <c r="A40" s="21">
        <v>98</v>
      </c>
      <c r="B40" s="42">
        <v>6</v>
      </c>
      <c r="C40" s="21">
        <v>107</v>
      </c>
      <c r="D40" s="42">
        <v>6</v>
      </c>
      <c r="E40" s="21">
        <v>167</v>
      </c>
      <c r="F40" s="42">
        <v>6</v>
      </c>
      <c r="G40" s="21">
        <v>139</v>
      </c>
      <c r="H40" s="42">
        <v>6</v>
      </c>
      <c r="I40" s="21">
        <v>150</v>
      </c>
      <c r="J40" s="42">
        <v>6</v>
      </c>
      <c r="K40" s="21">
        <v>221</v>
      </c>
      <c r="L40" s="42">
        <v>6</v>
      </c>
      <c r="M40" s="21">
        <v>353</v>
      </c>
      <c r="N40" s="42">
        <v>6</v>
      </c>
      <c r="O40" s="21">
        <v>561</v>
      </c>
      <c r="P40" s="42">
        <v>6</v>
      </c>
      <c r="Q40" s="21">
        <v>746</v>
      </c>
      <c r="R40" s="42">
        <v>6</v>
      </c>
      <c r="S40" s="21">
        <v>801</v>
      </c>
      <c r="T40" s="42">
        <v>6</v>
      </c>
      <c r="U40" s="21">
        <v>981</v>
      </c>
      <c r="V40" s="42">
        <v>6</v>
      </c>
      <c r="W40" s="22">
        <v>2151</v>
      </c>
      <c r="X40" s="42">
        <v>6</v>
      </c>
      <c r="Y40" s="22">
        <v>3361</v>
      </c>
      <c r="Z40" s="42">
        <v>6</v>
      </c>
      <c r="AA40" s="22">
        <v>4471</v>
      </c>
      <c r="AB40" s="42">
        <v>6</v>
      </c>
      <c r="AC40" s="22">
        <v>7301</v>
      </c>
      <c r="AD40" s="42">
        <v>6</v>
      </c>
      <c r="AE40" s="22">
        <v>10201</v>
      </c>
      <c r="AF40" s="42">
        <v>6</v>
      </c>
      <c r="AG40" s="22">
        <v>15301</v>
      </c>
      <c r="AH40" s="42">
        <v>6</v>
      </c>
      <c r="AI40" s="22">
        <v>2151</v>
      </c>
      <c r="AJ40" s="42">
        <v>6</v>
      </c>
      <c r="AK40" s="22">
        <v>11001</v>
      </c>
      <c r="AL40" s="42">
        <v>6</v>
      </c>
      <c r="AM40" s="22">
        <v>18301</v>
      </c>
      <c r="AN40" s="42">
        <v>6</v>
      </c>
      <c r="AO40" s="22">
        <v>26001</v>
      </c>
      <c r="AP40" s="42">
        <v>6</v>
      </c>
      <c r="AQ40" s="22">
        <v>44301</v>
      </c>
      <c r="AR40" s="42">
        <v>6</v>
      </c>
      <c r="AS40" s="31"/>
      <c r="AT40" s="42"/>
      <c r="AU40" s="31"/>
      <c r="AV40" s="42"/>
      <c r="AW40" s="31"/>
      <c r="AX40" s="42"/>
      <c r="AY40" s="31"/>
      <c r="AZ40" s="42"/>
      <c r="BA40" s="31"/>
      <c r="BB40" s="42"/>
      <c r="BC40" s="31"/>
      <c r="BD40" s="42"/>
      <c r="BE40" s="31"/>
      <c r="BF40" s="42"/>
      <c r="BG40" s="31"/>
      <c r="BH40" s="42"/>
    </row>
    <row r="41" spans="1:60" ht="15.75">
      <c r="A41" s="21">
        <v>101</v>
      </c>
      <c r="B41" s="42">
        <v>6</v>
      </c>
      <c r="C41" s="21">
        <v>110</v>
      </c>
      <c r="D41" s="42">
        <v>6</v>
      </c>
      <c r="E41" s="21">
        <v>170</v>
      </c>
      <c r="F41" s="42">
        <v>6</v>
      </c>
      <c r="G41" s="21">
        <v>142</v>
      </c>
      <c r="H41" s="42">
        <v>6</v>
      </c>
      <c r="I41" s="21">
        <v>153</v>
      </c>
      <c r="J41" s="42">
        <v>6</v>
      </c>
      <c r="K41" s="21">
        <v>225</v>
      </c>
      <c r="L41" s="42">
        <v>6</v>
      </c>
      <c r="M41" s="21">
        <v>362</v>
      </c>
      <c r="N41" s="42">
        <v>6</v>
      </c>
      <c r="O41" s="21">
        <v>570</v>
      </c>
      <c r="P41" s="42">
        <v>6</v>
      </c>
      <c r="Q41" s="21">
        <v>765</v>
      </c>
      <c r="R41" s="42">
        <v>6</v>
      </c>
      <c r="S41" s="21">
        <v>820</v>
      </c>
      <c r="T41" s="42">
        <v>6</v>
      </c>
      <c r="U41" s="21">
        <v>1010</v>
      </c>
      <c r="V41" s="42">
        <v>6</v>
      </c>
      <c r="W41" s="22">
        <v>2200</v>
      </c>
      <c r="X41" s="42">
        <v>6</v>
      </c>
      <c r="Y41" s="22">
        <v>3510</v>
      </c>
      <c r="Z41" s="42">
        <v>6</v>
      </c>
      <c r="AA41" s="22">
        <v>5020</v>
      </c>
      <c r="AB41" s="42">
        <v>6</v>
      </c>
      <c r="AC41" s="22">
        <v>7450</v>
      </c>
      <c r="AD41" s="42">
        <v>6</v>
      </c>
      <c r="AE41" s="22">
        <v>10500</v>
      </c>
      <c r="AF41" s="42">
        <v>6</v>
      </c>
      <c r="AG41" s="22">
        <v>16000</v>
      </c>
      <c r="AH41" s="42">
        <v>6</v>
      </c>
      <c r="AI41" s="22">
        <v>2200</v>
      </c>
      <c r="AJ41" s="42">
        <v>6</v>
      </c>
      <c r="AK41" s="22">
        <v>11200</v>
      </c>
      <c r="AL41" s="42">
        <v>6</v>
      </c>
      <c r="AM41" s="22">
        <v>19000</v>
      </c>
      <c r="AN41" s="42">
        <v>6</v>
      </c>
      <c r="AO41" s="22">
        <v>26300</v>
      </c>
      <c r="AP41" s="42">
        <v>6</v>
      </c>
      <c r="AQ41" s="22">
        <v>45300</v>
      </c>
      <c r="AR41" s="42">
        <v>6</v>
      </c>
      <c r="AS41" s="31">
        <v>480</v>
      </c>
      <c r="AT41" s="42">
        <v>21</v>
      </c>
      <c r="AU41" s="31">
        <v>1020</v>
      </c>
      <c r="AV41" s="42">
        <v>21</v>
      </c>
      <c r="AW41" s="31">
        <v>158</v>
      </c>
      <c r="AX41" s="42">
        <v>21</v>
      </c>
      <c r="AY41" s="31">
        <v>320</v>
      </c>
      <c r="AZ41" s="42">
        <v>21</v>
      </c>
      <c r="BA41" s="31">
        <v>1100</v>
      </c>
      <c r="BB41" s="42">
        <v>21</v>
      </c>
      <c r="BC41" s="31">
        <v>2800</v>
      </c>
      <c r="BD41" s="42">
        <v>21</v>
      </c>
      <c r="BE41" s="31">
        <v>3000</v>
      </c>
      <c r="BF41" s="42">
        <v>21</v>
      </c>
      <c r="BG41" s="31">
        <v>2800</v>
      </c>
      <c r="BH41" s="42">
        <v>21</v>
      </c>
    </row>
    <row r="42" spans="1:60" ht="15.75">
      <c r="A42" s="21">
        <v>102</v>
      </c>
      <c r="B42" s="42">
        <v>5</v>
      </c>
      <c r="C42" s="21">
        <v>111</v>
      </c>
      <c r="D42" s="42">
        <v>5</v>
      </c>
      <c r="E42" s="21">
        <v>171</v>
      </c>
      <c r="F42" s="42">
        <v>5</v>
      </c>
      <c r="G42" s="21">
        <v>143</v>
      </c>
      <c r="H42" s="42">
        <v>5</v>
      </c>
      <c r="I42" s="21">
        <v>154</v>
      </c>
      <c r="J42" s="42">
        <v>5</v>
      </c>
      <c r="K42" s="21">
        <v>226</v>
      </c>
      <c r="L42" s="42">
        <v>5</v>
      </c>
      <c r="M42" s="21">
        <v>363</v>
      </c>
      <c r="N42" s="42">
        <v>5</v>
      </c>
      <c r="O42" s="21">
        <v>571</v>
      </c>
      <c r="P42" s="42">
        <v>5</v>
      </c>
      <c r="Q42" s="21">
        <v>766</v>
      </c>
      <c r="R42" s="42">
        <v>5</v>
      </c>
      <c r="S42" s="21">
        <v>821</v>
      </c>
      <c r="T42" s="42">
        <v>5</v>
      </c>
      <c r="U42" s="21">
        <v>1011</v>
      </c>
      <c r="V42" s="42">
        <v>5</v>
      </c>
      <c r="W42" s="22">
        <v>2201</v>
      </c>
      <c r="X42" s="42">
        <v>5</v>
      </c>
      <c r="Y42" s="22">
        <v>3511</v>
      </c>
      <c r="Z42" s="42">
        <v>5</v>
      </c>
      <c r="AA42" s="22">
        <v>5021</v>
      </c>
      <c r="AB42" s="42">
        <v>5</v>
      </c>
      <c r="AC42" s="22">
        <v>7451</v>
      </c>
      <c r="AD42" s="42">
        <v>5</v>
      </c>
      <c r="AE42" s="22">
        <v>10501</v>
      </c>
      <c r="AF42" s="42">
        <v>5</v>
      </c>
      <c r="AG42" s="22">
        <v>16001</v>
      </c>
      <c r="AH42" s="42">
        <v>5</v>
      </c>
      <c r="AI42" s="22">
        <v>2201</v>
      </c>
      <c r="AJ42" s="42">
        <v>5</v>
      </c>
      <c r="AK42" s="22">
        <v>11201</v>
      </c>
      <c r="AL42" s="42">
        <v>5</v>
      </c>
      <c r="AM42" s="22">
        <v>19001</v>
      </c>
      <c r="AN42" s="42">
        <v>5</v>
      </c>
      <c r="AO42" s="22">
        <v>26301</v>
      </c>
      <c r="AP42" s="42">
        <v>5</v>
      </c>
      <c r="AQ42" s="22">
        <v>45301</v>
      </c>
      <c r="AR42" s="42">
        <v>5</v>
      </c>
      <c r="AS42" s="31"/>
      <c r="AT42" s="42"/>
      <c r="AU42" s="31"/>
      <c r="AV42" s="42"/>
      <c r="AW42" s="31"/>
      <c r="AX42" s="42"/>
      <c r="AY42" s="31"/>
      <c r="AZ42" s="42"/>
      <c r="BA42" s="31"/>
      <c r="BB42" s="42"/>
      <c r="BC42" s="31"/>
      <c r="BD42" s="42"/>
      <c r="BE42" s="31"/>
      <c r="BF42" s="42"/>
      <c r="BG42" s="31"/>
      <c r="BH42" s="42"/>
    </row>
    <row r="43" spans="1:60" ht="15.75">
      <c r="A43" s="21">
        <v>105</v>
      </c>
      <c r="B43" s="42">
        <v>5</v>
      </c>
      <c r="C43" s="21">
        <v>114</v>
      </c>
      <c r="D43" s="42">
        <v>5</v>
      </c>
      <c r="E43" s="21">
        <v>175</v>
      </c>
      <c r="F43" s="42">
        <v>5</v>
      </c>
      <c r="G43" s="21">
        <v>146</v>
      </c>
      <c r="H43" s="42">
        <v>5</v>
      </c>
      <c r="I43" s="21">
        <v>157</v>
      </c>
      <c r="J43" s="42">
        <v>5</v>
      </c>
      <c r="K43" s="21">
        <v>230</v>
      </c>
      <c r="L43" s="42">
        <v>5</v>
      </c>
      <c r="M43" s="21">
        <v>372</v>
      </c>
      <c r="N43" s="42">
        <v>5</v>
      </c>
      <c r="O43" s="21">
        <v>580</v>
      </c>
      <c r="P43" s="42">
        <v>5</v>
      </c>
      <c r="Q43" s="21">
        <v>795</v>
      </c>
      <c r="R43" s="42">
        <v>5</v>
      </c>
      <c r="S43" s="21">
        <v>840</v>
      </c>
      <c r="T43" s="42">
        <v>5</v>
      </c>
      <c r="U43" s="21">
        <v>1040</v>
      </c>
      <c r="V43" s="42">
        <v>5</v>
      </c>
      <c r="W43" s="22">
        <v>2250</v>
      </c>
      <c r="X43" s="42">
        <v>5</v>
      </c>
      <c r="Y43" s="22">
        <v>4060</v>
      </c>
      <c r="Z43" s="42">
        <v>5</v>
      </c>
      <c r="AA43" s="22">
        <v>5170</v>
      </c>
      <c r="AB43" s="42">
        <v>5</v>
      </c>
      <c r="AC43" s="22">
        <v>8000</v>
      </c>
      <c r="AD43" s="42">
        <v>5</v>
      </c>
      <c r="AE43" s="22">
        <v>11200</v>
      </c>
      <c r="AF43" s="42">
        <v>5</v>
      </c>
      <c r="AG43" s="22">
        <v>16300</v>
      </c>
      <c r="AH43" s="42">
        <v>5</v>
      </c>
      <c r="AI43" s="22">
        <v>2250</v>
      </c>
      <c r="AJ43" s="42">
        <v>5</v>
      </c>
      <c r="AK43" s="22">
        <v>11400</v>
      </c>
      <c r="AL43" s="42">
        <v>5</v>
      </c>
      <c r="AM43" s="22">
        <v>19300</v>
      </c>
      <c r="AN43" s="42">
        <v>5</v>
      </c>
      <c r="AO43" s="22">
        <v>27000</v>
      </c>
      <c r="AP43" s="42">
        <v>5</v>
      </c>
      <c r="AQ43" s="22">
        <v>46300</v>
      </c>
      <c r="AR43" s="42">
        <v>5</v>
      </c>
      <c r="AS43" s="31">
        <v>520</v>
      </c>
      <c r="AT43" s="42">
        <v>22</v>
      </c>
      <c r="AU43" s="31">
        <v>1100</v>
      </c>
      <c r="AV43" s="42">
        <v>22</v>
      </c>
      <c r="AW43" s="31">
        <v>162</v>
      </c>
      <c r="AX43" s="42">
        <v>22</v>
      </c>
      <c r="AY43" s="31">
        <v>340</v>
      </c>
      <c r="AZ43" s="42">
        <v>22</v>
      </c>
      <c r="BA43" s="31">
        <v>1200</v>
      </c>
      <c r="BB43" s="42">
        <v>22</v>
      </c>
      <c r="BC43" s="31">
        <v>3000</v>
      </c>
      <c r="BD43" s="42">
        <v>22</v>
      </c>
      <c r="BE43" s="31">
        <v>3200</v>
      </c>
      <c r="BF43" s="42">
        <v>22</v>
      </c>
      <c r="BG43" s="31">
        <v>3000</v>
      </c>
      <c r="BH43" s="42">
        <v>22</v>
      </c>
    </row>
    <row r="44" spans="1:60" ht="15.75">
      <c r="A44" s="21">
        <v>106</v>
      </c>
      <c r="B44" s="42">
        <v>4</v>
      </c>
      <c r="C44" s="21">
        <v>115</v>
      </c>
      <c r="D44" s="42">
        <v>4</v>
      </c>
      <c r="E44" s="21">
        <v>176</v>
      </c>
      <c r="F44" s="42">
        <v>4</v>
      </c>
      <c r="G44" s="21">
        <v>147</v>
      </c>
      <c r="H44" s="42">
        <v>4</v>
      </c>
      <c r="I44" s="21">
        <v>158</v>
      </c>
      <c r="J44" s="42">
        <v>4</v>
      </c>
      <c r="K44" s="21">
        <v>231</v>
      </c>
      <c r="L44" s="42">
        <v>4</v>
      </c>
      <c r="M44" s="21">
        <v>373</v>
      </c>
      <c r="N44" s="42">
        <v>4</v>
      </c>
      <c r="O44" s="21">
        <v>501</v>
      </c>
      <c r="P44" s="42">
        <v>4</v>
      </c>
      <c r="Q44" s="21">
        <v>796</v>
      </c>
      <c r="R44" s="42">
        <v>4</v>
      </c>
      <c r="S44" s="21">
        <v>841</v>
      </c>
      <c r="T44" s="42">
        <v>4</v>
      </c>
      <c r="U44" s="21">
        <v>1041</v>
      </c>
      <c r="V44" s="42">
        <v>4</v>
      </c>
      <c r="W44" s="22">
        <v>2251</v>
      </c>
      <c r="X44" s="42">
        <v>4</v>
      </c>
      <c r="Y44" s="22">
        <v>4061</v>
      </c>
      <c r="Z44" s="42">
        <v>4</v>
      </c>
      <c r="AA44" s="22">
        <v>5171</v>
      </c>
      <c r="AB44" s="42">
        <v>4</v>
      </c>
      <c r="AC44" s="22">
        <v>8001</v>
      </c>
      <c r="AD44" s="42">
        <v>4</v>
      </c>
      <c r="AE44" s="22">
        <v>11201</v>
      </c>
      <c r="AF44" s="42">
        <v>4</v>
      </c>
      <c r="AG44" s="22">
        <v>16301</v>
      </c>
      <c r="AH44" s="42">
        <v>4</v>
      </c>
      <c r="AI44" s="22">
        <v>2251</v>
      </c>
      <c r="AJ44" s="42">
        <v>4</v>
      </c>
      <c r="AK44" s="22">
        <v>11401</v>
      </c>
      <c r="AL44" s="42">
        <v>4</v>
      </c>
      <c r="AM44" s="22">
        <v>19301</v>
      </c>
      <c r="AN44" s="42">
        <v>4</v>
      </c>
      <c r="AO44" s="22">
        <v>27001</v>
      </c>
      <c r="AP44" s="42">
        <v>4</v>
      </c>
      <c r="AQ44" s="22">
        <v>46301</v>
      </c>
      <c r="AR44" s="42">
        <v>4</v>
      </c>
      <c r="AS44" s="31"/>
      <c r="AT44" s="42"/>
      <c r="AU44" s="31"/>
      <c r="AV44" s="42"/>
      <c r="AW44" s="31"/>
      <c r="AX44" s="42"/>
      <c r="AY44" s="31"/>
      <c r="AZ44" s="42"/>
      <c r="BA44" s="31"/>
      <c r="BB44" s="42"/>
      <c r="BC44" s="31"/>
      <c r="BD44" s="42"/>
      <c r="BE44" s="31"/>
      <c r="BF44" s="42"/>
      <c r="BG44" s="31"/>
      <c r="BH44" s="42"/>
    </row>
    <row r="45" spans="1:60" ht="15.75">
      <c r="A45" s="21">
        <v>109</v>
      </c>
      <c r="B45" s="42">
        <v>4</v>
      </c>
      <c r="C45" s="21">
        <v>118</v>
      </c>
      <c r="D45" s="42">
        <v>4</v>
      </c>
      <c r="E45" s="21">
        <v>180</v>
      </c>
      <c r="F45" s="42">
        <v>4</v>
      </c>
      <c r="G45" s="21">
        <v>150</v>
      </c>
      <c r="H45" s="42">
        <v>4</v>
      </c>
      <c r="I45" s="21">
        <v>161</v>
      </c>
      <c r="J45" s="42">
        <v>4</v>
      </c>
      <c r="K45" s="21">
        <v>235</v>
      </c>
      <c r="L45" s="42">
        <v>4</v>
      </c>
      <c r="M45" s="21">
        <v>382</v>
      </c>
      <c r="N45" s="42">
        <v>4</v>
      </c>
      <c r="O45" s="21">
        <v>590</v>
      </c>
      <c r="P45" s="42">
        <v>4</v>
      </c>
      <c r="Q45" s="21">
        <v>825</v>
      </c>
      <c r="R45" s="42">
        <v>4</v>
      </c>
      <c r="S45" s="21">
        <v>860</v>
      </c>
      <c r="T45" s="42">
        <v>4</v>
      </c>
      <c r="U45" s="21">
        <v>1070</v>
      </c>
      <c r="V45" s="42">
        <v>4</v>
      </c>
      <c r="W45" s="22">
        <v>2300</v>
      </c>
      <c r="X45" s="42">
        <v>4</v>
      </c>
      <c r="Y45" s="22">
        <v>4210</v>
      </c>
      <c r="Z45" s="42">
        <v>4</v>
      </c>
      <c r="AA45" s="22">
        <v>5320</v>
      </c>
      <c r="AB45" s="42">
        <v>4</v>
      </c>
      <c r="AC45" s="22">
        <v>8150</v>
      </c>
      <c r="AD45" s="42">
        <v>4</v>
      </c>
      <c r="AE45" s="22">
        <v>11500</v>
      </c>
      <c r="AF45" s="42">
        <v>4</v>
      </c>
      <c r="AG45" s="22">
        <v>17000</v>
      </c>
      <c r="AH45" s="42">
        <v>4</v>
      </c>
      <c r="AI45" s="22">
        <v>2300</v>
      </c>
      <c r="AJ45" s="42">
        <v>4</v>
      </c>
      <c r="AK45" s="22">
        <v>12000</v>
      </c>
      <c r="AL45" s="42">
        <v>4</v>
      </c>
      <c r="AM45" s="22">
        <v>20000</v>
      </c>
      <c r="AN45" s="42">
        <v>4</v>
      </c>
      <c r="AO45" s="22">
        <v>27300</v>
      </c>
      <c r="AP45" s="42">
        <v>4</v>
      </c>
      <c r="AQ45" s="22">
        <v>47300</v>
      </c>
      <c r="AR45" s="42">
        <v>4</v>
      </c>
      <c r="AS45" s="31">
        <v>570</v>
      </c>
      <c r="AT45" s="42">
        <v>23</v>
      </c>
      <c r="AU45" s="31">
        <v>1200</v>
      </c>
      <c r="AV45" s="42">
        <v>23</v>
      </c>
      <c r="AW45" s="31">
        <v>174</v>
      </c>
      <c r="AX45" s="42">
        <v>23</v>
      </c>
      <c r="AY45" s="31">
        <v>360</v>
      </c>
      <c r="AZ45" s="42">
        <v>23</v>
      </c>
      <c r="BA45" s="31">
        <v>1400</v>
      </c>
      <c r="BB45" s="42">
        <v>23</v>
      </c>
      <c r="BC45" s="31">
        <v>3500</v>
      </c>
      <c r="BD45" s="42">
        <v>23</v>
      </c>
      <c r="BE45" s="31">
        <v>3500</v>
      </c>
      <c r="BF45" s="42">
        <v>23</v>
      </c>
      <c r="BG45" s="31">
        <v>3500</v>
      </c>
      <c r="BH45" s="42">
        <v>23</v>
      </c>
    </row>
    <row r="46" spans="1:60" ht="15.75">
      <c r="A46" s="21">
        <v>110</v>
      </c>
      <c r="B46" s="42">
        <v>3</v>
      </c>
      <c r="C46" s="21">
        <v>119</v>
      </c>
      <c r="D46" s="42">
        <v>3</v>
      </c>
      <c r="E46" s="21">
        <v>181</v>
      </c>
      <c r="F46" s="42">
        <v>3</v>
      </c>
      <c r="G46" s="21">
        <v>151</v>
      </c>
      <c r="H46" s="42">
        <v>3</v>
      </c>
      <c r="I46" s="21">
        <v>162</v>
      </c>
      <c r="J46" s="42">
        <v>3</v>
      </c>
      <c r="K46" s="21">
        <v>236</v>
      </c>
      <c r="L46" s="42">
        <v>3</v>
      </c>
      <c r="M46" s="21">
        <v>383</v>
      </c>
      <c r="N46" s="42">
        <v>3</v>
      </c>
      <c r="O46" s="21">
        <v>591</v>
      </c>
      <c r="P46" s="42">
        <v>3</v>
      </c>
      <c r="Q46" s="21">
        <v>826</v>
      </c>
      <c r="R46" s="42">
        <v>3</v>
      </c>
      <c r="S46" s="21">
        <v>861</v>
      </c>
      <c r="T46" s="42">
        <v>3</v>
      </c>
      <c r="U46" s="21">
        <v>1071</v>
      </c>
      <c r="V46" s="42">
        <v>3</v>
      </c>
      <c r="W46" s="22">
        <v>2301</v>
      </c>
      <c r="X46" s="42">
        <v>3</v>
      </c>
      <c r="Y46" s="22">
        <v>4211</v>
      </c>
      <c r="Z46" s="42">
        <v>3</v>
      </c>
      <c r="AA46" s="22">
        <v>5321</v>
      </c>
      <c r="AB46" s="42">
        <v>3</v>
      </c>
      <c r="AC46" s="22">
        <v>8151</v>
      </c>
      <c r="AD46" s="42">
        <v>3</v>
      </c>
      <c r="AE46" s="22">
        <v>11501</v>
      </c>
      <c r="AF46" s="42">
        <v>3</v>
      </c>
      <c r="AG46" s="22">
        <v>17001</v>
      </c>
      <c r="AH46" s="42">
        <v>3</v>
      </c>
      <c r="AI46" s="22">
        <v>2301</v>
      </c>
      <c r="AJ46" s="42">
        <v>3</v>
      </c>
      <c r="AK46" s="22">
        <v>12001</v>
      </c>
      <c r="AL46" s="42">
        <v>3</v>
      </c>
      <c r="AM46" s="22">
        <v>20001</v>
      </c>
      <c r="AN46" s="42">
        <v>3</v>
      </c>
      <c r="AO46" s="22">
        <v>27301</v>
      </c>
      <c r="AP46" s="42">
        <v>3</v>
      </c>
      <c r="AQ46" s="22">
        <v>47301</v>
      </c>
      <c r="AR46" s="42">
        <v>3</v>
      </c>
      <c r="AS46" s="31"/>
      <c r="AT46" s="42"/>
      <c r="AU46" s="31"/>
      <c r="AV46" s="42"/>
      <c r="AW46" s="31"/>
      <c r="AX46" s="42"/>
      <c r="AY46" s="31"/>
      <c r="AZ46" s="42"/>
      <c r="BA46" s="31"/>
      <c r="BB46" s="42"/>
      <c r="BC46" s="31"/>
      <c r="BD46" s="42"/>
      <c r="BE46" s="31"/>
      <c r="BF46" s="42"/>
      <c r="BG46" s="31"/>
      <c r="BH46" s="42"/>
    </row>
    <row r="47" spans="1:60" ht="15.75">
      <c r="A47" s="21">
        <v>113</v>
      </c>
      <c r="B47" s="42">
        <v>3</v>
      </c>
      <c r="C47" s="21">
        <v>122</v>
      </c>
      <c r="D47" s="42">
        <v>3</v>
      </c>
      <c r="E47" s="21">
        <v>185</v>
      </c>
      <c r="F47" s="42">
        <v>3</v>
      </c>
      <c r="G47" s="21">
        <v>154</v>
      </c>
      <c r="H47" s="42">
        <v>3</v>
      </c>
      <c r="I47" s="21">
        <v>165</v>
      </c>
      <c r="J47" s="42">
        <v>3</v>
      </c>
      <c r="K47" s="21">
        <v>240</v>
      </c>
      <c r="L47" s="42">
        <v>3</v>
      </c>
      <c r="M47" s="21">
        <v>392</v>
      </c>
      <c r="N47" s="42">
        <v>3</v>
      </c>
      <c r="O47" s="21">
        <v>600</v>
      </c>
      <c r="P47" s="42">
        <v>3</v>
      </c>
      <c r="Q47" s="21">
        <v>855</v>
      </c>
      <c r="R47" s="42">
        <v>3</v>
      </c>
      <c r="S47" s="21">
        <v>880</v>
      </c>
      <c r="T47" s="42">
        <v>3</v>
      </c>
      <c r="U47" s="21">
        <v>1100</v>
      </c>
      <c r="V47" s="42">
        <v>3</v>
      </c>
      <c r="W47" s="22">
        <v>2350</v>
      </c>
      <c r="X47" s="42">
        <v>3</v>
      </c>
      <c r="Y47" s="22">
        <v>4360</v>
      </c>
      <c r="Z47" s="42">
        <v>3</v>
      </c>
      <c r="AA47" s="22">
        <v>5470</v>
      </c>
      <c r="AB47" s="42">
        <v>3</v>
      </c>
      <c r="AC47" s="22">
        <v>8300</v>
      </c>
      <c r="AD47" s="42">
        <v>3</v>
      </c>
      <c r="AE47" s="22">
        <v>12200</v>
      </c>
      <c r="AF47" s="42">
        <v>3</v>
      </c>
      <c r="AG47" s="22">
        <v>17300</v>
      </c>
      <c r="AH47" s="42">
        <v>3</v>
      </c>
      <c r="AI47" s="22">
        <v>2350</v>
      </c>
      <c r="AJ47" s="42">
        <v>3</v>
      </c>
      <c r="AK47" s="22">
        <v>12200</v>
      </c>
      <c r="AL47" s="42">
        <v>3</v>
      </c>
      <c r="AM47" s="22">
        <v>20300</v>
      </c>
      <c r="AN47" s="42">
        <v>3</v>
      </c>
      <c r="AO47" s="22">
        <v>28000</v>
      </c>
      <c r="AP47" s="42">
        <v>3</v>
      </c>
      <c r="AQ47" s="22">
        <v>48300</v>
      </c>
      <c r="AR47" s="42">
        <v>3</v>
      </c>
      <c r="AS47" s="31">
        <v>620</v>
      </c>
      <c r="AT47" s="42">
        <v>24</v>
      </c>
      <c r="AU47" s="31">
        <v>1300</v>
      </c>
      <c r="AV47" s="42">
        <v>24</v>
      </c>
      <c r="AW47" s="31">
        <v>182</v>
      </c>
      <c r="AX47" s="42">
        <v>24</v>
      </c>
      <c r="AY47" s="31">
        <v>390</v>
      </c>
      <c r="AZ47" s="42">
        <v>24</v>
      </c>
      <c r="BA47" s="31">
        <v>1600</v>
      </c>
      <c r="BB47" s="42">
        <v>24</v>
      </c>
      <c r="BC47" s="31">
        <v>4000</v>
      </c>
      <c r="BD47" s="42">
        <v>24</v>
      </c>
      <c r="BE47" s="31">
        <v>4500</v>
      </c>
      <c r="BF47" s="42">
        <v>24</v>
      </c>
      <c r="BG47" s="31">
        <v>4000</v>
      </c>
      <c r="BH47" s="42">
        <v>24</v>
      </c>
    </row>
    <row r="48" spans="1:60" ht="15.75">
      <c r="A48" s="21">
        <v>112</v>
      </c>
      <c r="B48" s="42">
        <v>2</v>
      </c>
      <c r="C48" s="21">
        <v>123</v>
      </c>
      <c r="D48" s="42">
        <v>2</v>
      </c>
      <c r="E48" s="21">
        <v>186</v>
      </c>
      <c r="F48" s="42">
        <v>2</v>
      </c>
      <c r="G48" s="21">
        <v>155</v>
      </c>
      <c r="H48" s="42">
        <v>2</v>
      </c>
      <c r="I48" s="21">
        <v>166</v>
      </c>
      <c r="J48" s="42">
        <v>2</v>
      </c>
      <c r="K48" s="21">
        <v>241</v>
      </c>
      <c r="L48" s="42">
        <v>2</v>
      </c>
      <c r="M48" s="21">
        <v>393</v>
      </c>
      <c r="N48" s="42">
        <v>2</v>
      </c>
      <c r="O48" s="21">
        <v>601</v>
      </c>
      <c r="P48" s="42">
        <v>2</v>
      </c>
      <c r="Q48" s="21">
        <v>856</v>
      </c>
      <c r="R48" s="42">
        <v>2</v>
      </c>
      <c r="S48" s="21">
        <v>881</v>
      </c>
      <c r="T48" s="42">
        <v>2</v>
      </c>
      <c r="U48" s="21">
        <v>1101</v>
      </c>
      <c r="V48" s="42">
        <v>2</v>
      </c>
      <c r="W48" s="22">
        <v>2351</v>
      </c>
      <c r="X48" s="42">
        <v>2</v>
      </c>
      <c r="Y48" s="22">
        <v>4361</v>
      </c>
      <c r="Z48" s="42">
        <v>2</v>
      </c>
      <c r="AA48" s="22">
        <v>5471</v>
      </c>
      <c r="AB48" s="42">
        <v>2</v>
      </c>
      <c r="AC48" s="22">
        <v>8301</v>
      </c>
      <c r="AD48" s="42">
        <v>2</v>
      </c>
      <c r="AE48" s="22">
        <v>12201</v>
      </c>
      <c r="AF48" s="42">
        <v>2</v>
      </c>
      <c r="AG48" s="22">
        <v>17301</v>
      </c>
      <c r="AH48" s="42">
        <v>2</v>
      </c>
      <c r="AI48" s="22">
        <v>2351</v>
      </c>
      <c r="AJ48" s="42">
        <v>2</v>
      </c>
      <c r="AK48" s="22">
        <v>12201</v>
      </c>
      <c r="AL48" s="42">
        <v>2</v>
      </c>
      <c r="AM48" s="22">
        <v>20301</v>
      </c>
      <c r="AN48" s="42">
        <v>2</v>
      </c>
      <c r="AO48" s="22">
        <v>28001</v>
      </c>
      <c r="AP48" s="42">
        <v>2</v>
      </c>
      <c r="AQ48" s="22">
        <v>48301</v>
      </c>
      <c r="AR48" s="42">
        <v>2</v>
      </c>
      <c r="AS48" s="31"/>
      <c r="AT48" s="42"/>
      <c r="AU48" s="31"/>
      <c r="AV48" s="42"/>
      <c r="AW48" s="31"/>
      <c r="AX48" s="42"/>
      <c r="AY48" s="31"/>
      <c r="AZ48" s="42"/>
      <c r="BA48" s="31"/>
      <c r="BB48" s="42"/>
      <c r="BC48" s="31"/>
      <c r="BD48" s="42"/>
      <c r="BE48" s="31"/>
      <c r="BF48" s="42"/>
      <c r="BG48" s="31"/>
      <c r="BH48" s="42"/>
    </row>
    <row r="49" spans="1:60" ht="15.75">
      <c r="A49" s="21">
        <v>117</v>
      </c>
      <c r="B49" s="42">
        <v>2</v>
      </c>
      <c r="C49" s="21">
        <v>126</v>
      </c>
      <c r="D49" s="42">
        <v>2</v>
      </c>
      <c r="E49" s="21">
        <v>190</v>
      </c>
      <c r="F49" s="42">
        <v>2</v>
      </c>
      <c r="G49" s="21">
        <v>158</v>
      </c>
      <c r="H49" s="42">
        <v>2</v>
      </c>
      <c r="I49" s="21">
        <v>169</v>
      </c>
      <c r="J49" s="42">
        <v>2</v>
      </c>
      <c r="K49" s="21">
        <v>245</v>
      </c>
      <c r="L49" s="42">
        <v>2</v>
      </c>
      <c r="M49" s="21">
        <v>402</v>
      </c>
      <c r="N49" s="42">
        <v>2</v>
      </c>
      <c r="O49" s="21">
        <v>610</v>
      </c>
      <c r="P49" s="42">
        <v>2</v>
      </c>
      <c r="Q49" s="21">
        <v>885</v>
      </c>
      <c r="R49" s="42">
        <v>2</v>
      </c>
      <c r="S49" s="21">
        <v>900</v>
      </c>
      <c r="T49" s="42">
        <v>2</v>
      </c>
      <c r="U49" s="21">
        <v>1130</v>
      </c>
      <c r="V49" s="42">
        <v>2</v>
      </c>
      <c r="W49" s="22">
        <v>2400</v>
      </c>
      <c r="X49" s="42">
        <v>2</v>
      </c>
      <c r="Y49" s="22">
        <v>4510</v>
      </c>
      <c r="Z49" s="42">
        <v>2</v>
      </c>
      <c r="AA49" s="22">
        <v>6020</v>
      </c>
      <c r="AB49" s="42">
        <v>2</v>
      </c>
      <c r="AC49" s="22">
        <v>8450</v>
      </c>
      <c r="AD49" s="42">
        <v>2</v>
      </c>
      <c r="AE49" s="22">
        <v>12500</v>
      </c>
      <c r="AF49" s="42">
        <v>2</v>
      </c>
      <c r="AG49" s="22">
        <v>18000</v>
      </c>
      <c r="AH49" s="42">
        <v>2</v>
      </c>
      <c r="AI49" s="22">
        <v>2400</v>
      </c>
      <c r="AJ49" s="42">
        <v>2</v>
      </c>
      <c r="AK49" s="22">
        <v>12400</v>
      </c>
      <c r="AL49" s="42">
        <v>2</v>
      </c>
      <c r="AM49" s="22">
        <v>21000</v>
      </c>
      <c r="AN49" s="42">
        <v>2</v>
      </c>
      <c r="AO49" s="22">
        <v>28300</v>
      </c>
      <c r="AP49" s="42">
        <v>2</v>
      </c>
      <c r="AQ49" s="22">
        <v>49300</v>
      </c>
      <c r="AR49" s="42">
        <v>2</v>
      </c>
      <c r="AS49" s="31">
        <v>680</v>
      </c>
      <c r="AT49" s="42">
        <v>25</v>
      </c>
      <c r="AU49" s="31">
        <v>1400</v>
      </c>
      <c r="AV49" s="42">
        <v>25</v>
      </c>
      <c r="AW49" s="31">
        <v>200</v>
      </c>
      <c r="AX49" s="42">
        <v>25</v>
      </c>
      <c r="AY49" s="31">
        <v>420</v>
      </c>
      <c r="AZ49" s="42">
        <v>25</v>
      </c>
      <c r="BA49" s="31">
        <v>1800</v>
      </c>
      <c r="BB49" s="42">
        <v>25</v>
      </c>
      <c r="BC49" s="31">
        <v>5000</v>
      </c>
      <c r="BD49" s="42">
        <v>25</v>
      </c>
      <c r="BE49" s="31">
        <v>5500</v>
      </c>
      <c r="BF49" s="42">
        <v>25</v>
      </c>
      <c r="BG49" s="31">
        <v>5000</v>
      </c>
      <c r="BH49" s="42">
        <v>25</v>
      </c>
    </row>
    <row r="50" spans="1:60" ht="15.75">
      <c r="A50" s="21">
        <v>118</v>
      </c>
      <c r="B50" s="42">
        <v>1</v>
      </c>
      <c r="C50" s="21">
        <v>127</v>
      </c>
      <c r="D50" s="42">
        <v>1</v>
      </c>
      <c r="E50" s="21">
        <v>191</v>
      </c>
      <c r="F50" s="42">
        <v>1</v>
      </c>
      <c r="G50" s="21">
        <v>159</v>
      </c>
      <c r="H50" s="42">
        <v>1</v>
      </c>
      <c r="I50" s="21">
        <v>170</v>
      </c>
      <c r="J50" s="42">
        <v>1</v>
      </c>
      <c r="K50" s="21">
        <v>246</v>
      </c>
      <c r="L50" s="42">
        <v>1</v>
      </c>
      <c r="M50" s="21">
        <v>403</v>
      </c>
      <c r="N50" s="42">
        <v>1</v>
      </c>
      <c r="O50" s="21">
        <v>611</v>
      </c>
      <c r="P50" s="42">
        <v>1</v>
      </c>
      <c r="Q50" s="21">
        <v>886</v>
      </c>
      <c r="R50" s="42">
        <v>1</v>
      </c>
      <c r="S50" s="21">
        <v>901</v>
      </c>
      <c r="T50" s="42">
        <v>1</v>
      </c>
      <c r="U50" s="21">
        <v>1131</v>
      </c>
      <c r="V50" s="42">
        <v>1</v>
      </c>
      <c r="W50" s="22">
        <v>2401</v>
      </c>
      <c r="X50" s="42">
        <v>1</v>
      </c>
      <c r="Y50" s="22">
        <v>4511</v>
      </c>
      <c r="Z50" s="42">
        <v>1</v>
      </c>
      <c r="AA50" s="22">
        <v>6021</v>
      </c>
      <c r="AB50" s="42">
        <v>1</v>
      </c>
      <c r="AC50" s="22">
        <v>8451</v>
      </c>
      <c r="AD50" s="42">
        <v>1</v>
      </c>
      <c r="AE50" s="22">
        <v>12501</v>
      </c>
      <c r="AF50" s="42">
        <v>1</v>
      </c>
      <c r="AG50" s="22">
        <v>18001</v>
      </c>
      <c r="AH50" s="42">
        <v>1</v>
      </c>
      <c r="AI50" s="22">
        <v>2401</v>
      </c>
      <c r="AJ50" s="42">
        <v>1</v>
      </c>
      <c r="AK50" s="22">
        <v>12401</v>
      </c>
      <c r="AL50" s="42">
        <v>1</v>
      </c>
      <c r="AM50" s="22">
        <v>21001</v>
      </c>
      <c r="AN50" s="42">
        <v>1</v>
      </c>
      <c r="AO50" s="22">
        <v>28301</v>
      </c>
      <c r="AP50" s="42">
        <v>1</v>
      </c>
      <c r="AQ50" s="22">
        <v>49301</v>
      </c>
      <c r="AR50" s="42">
        <v>1</v>
      </c>
      <c r="AS50" s="31"/>
      <c r="AT50" s="42"/>
      <c r="AU50" s="31"/>
      <c r="AV50" s="42"/>
      <c r="AW50" s="31"/>
      <c r="AX50" s="42"/>
      <c r="AY50" s="31"/>
      <c r="AZ50" s="42"/>
      <c r="BA50" s="31"/>
      <c r="BB50" s="42"/>
      <c r="BC50" s="31"/>
      <c r="BD50" s="42"/>
      <c r="BE50" s="31"/>
      <c r="BF50" s="42"/>
      <c r="BG50" s="31"/>
      <c r="BH50" s="42"/>
    </row>
    <row r="51" spans="1:60" ht="15.75">
      <c r="A51" s="25" t="s">
        <v>3</v>
      </c>
      <c r="B51" s="43" t="s">
        <v>16</v>
      </c>
      <c r="C51" s="25" t="s">
        <v>23</v>
      </c>
      <c r="D51" s="43" t="s">
        <v>16</v>
      </c>
      <c r="E51" s="25" t="s">
        <v>49</v>
      </c>
      <c r="F51" s="43" t="s">
        <v>16</v>
      </c>
      <c r="G51" s="25" t="s">
        <v>29</v>
      </c>
      <c r="H51" s="43" t="s">
        <v>16</v>
      </c>
      <c r="I51" s="25" t="s">
        <v>43</v>
      </c>
      <c r="J51" s="43" t="s">
        <v>16</v>
      </c>
      <c r="K51" s="25" t="s">
        <v>48</v>
      </c>
      <c r="L51" s="43" t="s">
        <v>16</v>
      </c>
      <c r="M51" s="25" t="s">
        <v>24</v>
      </c>
      <c r="N51" s="43" t="s">
        <v>16</v>
      </c>
      <c r="O51" s="25" t="s">
        <v>4</v>
      </c>
      <c r="P51" s="43" t="s">
        <v>16</v>
      </c>
      <c r="Q51" s="25" t="s">
        <v>52</v>
      </c>
      <c r="R51" s="43" t="s">
        <v>16</v>
      </c>
      <c r="S51" s="25" t="s">
        <v>53</v>
      </c>
      <c r="T51" s="43" t="s">
        <v>16</v>
      </c>
      <c r="U51" s="25" t="s">
        <v>54</v>
      </c>
      <c r="V51" s="43" t="s">
        <v>16</v>
      </c>
      <c r="W51" s="28" t="s">
        <v>6</v>
      </c>
      <c r="X51" s="43" t="s">
        <v>16</v>
      </c>
      <c r="Y51" s="28" t="s">
        <v>25</v>
      </c>
      <c r="Z51" s="43" t="s">
        <v>16</v>
      </c>
      <c r="AA51" s="28" t="s">
        <v>25</v>
      </c>
      <c r="AB51" s="43" t="s">
        <v>16</v>
      </c>
      <c r="AC51" s="28" t="s">
        <v>56</v>
      </c>
      <c r="AD51" s="43" t="s">
        <v>16</v>
      </c>
      <c r="AE51" s="28" t="s">
        <v>36</v>
      </c>
      <c r="AF51" s="43" t="s">
        <v>16</v>
      </c>
      <c r="AG51" s="28" t="s">
        <v>45</v>
      </c>
      <c r="AH51" s="43" t="s">
        <v>16</v>
      </c>
      <c r="AI51" s="28" t="s">
        <v>60</v>
      </c>
      <c r="AJ51" s="43" t="s">
        <v>16</v>
      </c>
      <c r="AK51" s="28" t="s">
        <v>57</v>
      </c>
      <c r="AL51" s="43" t="s">
        <v>16</v>
      </c>
      <c r="AM51" s="28" t="s">
        <v>58</v>
      </c>
      <c r="AN51" s="43" t="s">
        <v>16</v>
      </c>
      <c r="AO51" s="28" t="s">
        <v>46</v>
      </c>
      <c r="AP51" s="43" t="s">
        <v>16</v>
      </c>
      <c r="AQ51" s="28" t="s">
        <v>46</v>
      </c>
      <c r="AR51" s="43" t="s">
        <v>16</v>
      </c>
      <c r="AS51" s="29" t="s">
        <v>30</v>
      </c>
      <c r="AT51" s="43" t="s">
        <v>16</v>
      </c>
      <c r="AU51" s="29" t="s">
        <v>38</v>
      </c>
      <c r="AV51" s="43" t="s">
        <v>16</v>
      </c>
      <c r="AW51" s="29" t="s">
        <v>31</v>
      </c>
      <c r="AX51" s="43" t="s">
        <v>16</v>
      </c>
      <c r="AY51" s="29" t="s">
        <v>32</v>
      </c>
      <c r="AZ51" s="43" t="s">
        <v>16</v>
      </c>
      <c r="BA51" s="29" t="s">
        <v>33</v>
      </c>
      <c r="BB51" s="43" t="s">
        <v>16</v>
      </c>
      <c r="BC51" s="29" t="s">
        <v>34</v>
      </c>
      <c r="BD51" s="43" t="s">
        <v>16</v>
      </c>
      <c r="BE51" s="29" t="s">
        <v>35</v>
      </c>
      <c r="BF51" s="43" t="s">
        <v>16</v>
      </c>
      <c r="BG51" s="29" t="s">
        <v>14</v>
      </c>
      <c r="BH51" s="43" t="s">
        <v>16</v>
      </c>
    </row>
  </sheetData>
  <sheetProtection/>
  <printOptions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51"/>
  <sheetViews>
    <sheetView zoomScalePageLayoutView="0" workbookViewId="0" topLeftCell="AT1">
      <pane ySplit="1" topLeftCell="A27" activePane="bottomLeft" state="frozen"/>
      <selection pane="topLeft" activeCell="A1" sqref="A1"/>
      <selection pane="bottomLeft" activeCell="BG33" sqref="BG33"/>
    </sheetView>
  </sheetViews>
  <sheetFormatPr defaultColWidth="11.00390625" defaultRowHeight="15.75"/>
  <cols>
    <col min="1" max="1" width="3.875" style="19" bestFit="1" customWidth="1"/>
    <col min="2" max="2" width="3.50390625" style="44" bestFit="1" customWidth="1"/>
    <col min="3" max="3" width="3.875" style="19" bestFit="1" customWidth="1"/>
    <col min="4" max="4" width="3.50390625" style="44" bestFit="1" customWidth="1"/>
    <col min="5" max="5" width="4.625" style="19" bestFit="1" customWidth="1"/>
    <col min="6" max="6" width="3.50390625" style="44" bestFit="1" customWidth="1"/>
    <col min="7" max="7" width="5.625" style="19" bestFit="1" customWidth="1"/>
    <col min="8" max="8" width="3.50390625" style="44" bestFit="1" customWidth="1"/>
    <col min="9" max="9" width="5.625" style="19" bestFit="1" customWidth="1"/>
    <col min="10" max="10" width="3.50390625" style="44" bestFit="1" customWidth="1"/>
    <col min="11" max="11" width="6.375" style="19" bestFit="1" customWidth="1"/>
    <col min="12" max="12" width="3.50390625" style="44" bestFit="1" customWidth="1"/>
    <col min="13" max="13" width="4.625" style="19" bestFit="1" customWidth="1"/>
    <col min="14" max="14" width="3.50390625" style="44" bestFit="1" customWidth="1"/>
    <col min="15" max="15" width="4.625" style="19" bestFit="1" customWidth="1"/>
    <col min="16" max="16" width="3.50390625" style="44" bestFit="1" customWidth="1"/>
    <col min="17" max="17" width="6.00390625" style="19" bestFit="1" customWidth="1"/>
    <col min="18" max="18" width="3.50390625" style="44" bestFit="1" customWidth="1"/>
    <col min="19" max="19" width="4.625" style="19" bestFit="1" customWidth="1"/>
    <col min="20" max="20" width="3.50390625" style="44" bestFit="1" customWidth="1"/>
    <col min="21" max="21" width="6.00390625" style="19" bestFit="1" customWidth="1"/>
    <col min="22" max="22" width="3.50390625" style="44" bestFit="1" customWidth="1"/>
    <col min="23" max="23" width="4.875" style="19" bestFit="1" customWidth="1"/>
    <col min="24" max="24" width="3.50390625" style="44" bestFit="1" customWidth="1"/>
    <col min="25" max="25" width="5.375" style="19" bestFit="1" customWidth="1"/>
    <col min="26" max="26" width="3.50390625" style="44" bestFit="1" customWidth="1"/>
    <col min="27" max="27" width="5.375" style="19" bestFit="1" customWidth="1"/>
    <col min="28" max="28" width="3.50390625" style="44" bestFit="1" customWidth="1"/>
    <col min="29" max="29" width="5.375" style="19" bestFit="1" customWidth="1"/>
    <col min="30" max="30" width="3.50390625" style="44" bestFit="1" customWidth="1"/>
    <col min="31" max="31" width="5.375" style="19" bestFit="1" customWidth="1"/>
    <col min="32" max="32" width="3.50390625" style="44" bestFit="1" customWidth="1"/>
    <col min="33" max="33" width="5.375" style="19" bestFit="1" customWidth="1"/>
    <col min="34" max="34" width="3.50390625" style="44" bestFit="1" customWidth="1"/>
    <col min="35" max="35" width="5.375" style="19" bestFit="1" customWidth="1"/>
    <col min="36" max="36" width="3.50390625" style="44" bestFit="1" customWidth="1"/>
    <col min="37" max="37" width="9.00390625" style="19" bestFit="1" customWidth="1"/>
    <col min="38" max="38" width="3.50390625" style="44" bestFit="1" customWidth="1"/>
    <col min="39" max="39" width="9.00390625" style="19" bestFit="1" customWidth="1"/>
    <col min="40" max="40" width="3.50390625" style="44" bestFit="1" customWidth="1"/>
    <col min="41" max="41" width="9.00390625" style="19" bestFit="1" customWidth="1"/>
    <col min="42" max="42" width="3.50390625" style="44" bestFit="1" customWidth="1"/>
    <col min="43" max="43" width="9.00390625" style="19" bestFit="1" customWidth="1"/>
    <col min="44" max="44" width="3.50390625" style="44" bestFit="1" customWidth="1"/>
    <col min="45" max="45" width="8.625" style="19" bestFit="1" customWidth="1"/>
    <col min="46" max="46" width="3.50390625" style="44" bestFit="1" customWidth="1"/>
    <col min="47" max="47" width="4.25390625" style="19" bestFit="1" customWidth="1"/>
    <col min="48" max="48" width="3.50390625" style="44" bestFit="1" customWidth="1"/>
    <col min="49" max="49" width="7.375" style="19" bestFit="1" customWidth="1"/>
    <col min="50" max="50" width="3.50390625" style="44" bestFit="1" customWidth="1"/>
    <col min="51" max="51" width="6.50390625" style="19" bestFit="1" customWidth="1"/>
    <col min="52" max="52" width="3.50390625" style="44" bestFit="1" customWidth="1"/>
    <col min="53" max="53" width="5.25390625" style="19" bestFit="1" customWidth="1"/>
    <col min="54" max="54" width="3.50390625" style="44" bestFit="1" customWidth="1"/>
    <col min="55" max="55" width="6.25390625" style="19" bestFit="1" customWidth="1"/>
    <col min="56" max="56" width="3.50390625" style="44" bestFit="1" customWidth="1"/>
    <col min="57" max="57" width="6.875" style="19" bestFit="1" customWidth="1"/>
    <col min="58" max="58" width="3.50390625" style="44" bestFit="1" customWidth="1"/>
    <col min="59" max="59" width="7.375" style="19" bestFit="1" customWidth="1"/>
    <col min="60" max="60" width="3.50390625" style="44" bestFit="1" customWidth="1"/>
  </cols>
  <sheetData>
    <row r="1" spans="1:60" ht="16.5" thickBot="1">
      <c r="A1" s="35" t="s">
        <v>3</v>
      </c>
      <c r="B1" s="40" t="s">
        <v>16</v>
      </c>
      <c r="C1" s="35" t="s">
        <v>23</v>
      </c>
      <c r="D1" s="40" t="s">
        <v>16</v>
      </c>
      <c r="E1" s="35" t="s">
        <v>49</v>
      </c>
      <c r="F1" s="40" t="s">
        <v>16</v>
      </c>
      <c r="G1" s="35" t="s">
        <v>29</v>
      </c>
      <c r="H1" s="40" t="s">
        <v>16</v>
      </c>
      <c r="I1" s="35" t="s">
        <v>43</v>
      </c>
      <c r="J1" s="40" t="s">
        <v>16</v>
      </c>
      <c r="K1" s="35" t="s">
        <v>59</v>
      </c>
      <c r="L1" s="40" t="s">
        <v>16</v>
      </c>
      <c r="M1" s="35" t="s">
        <v>50</v>
      </c>
      <c r="N1" s="40" t="s">
        <v>16</v>
      </c>
      <c r="O1" s="35" t="s">
        <v>4</v>
      </c>
      <c r="P1" s="40" t="s">
        <v>16</v>
      </c>
      <c r="Q1" s="35" t="s">
        <v>52</v>
      </c>
      <c r="R1" s="40" t="s">
        <v>16</v>
      </c>
      <c r="S1" s="35" t="s">
        <v>53</v>
      </c>
      <c r="T1" s="40" t="s">
        <v>16</v>
      </c>
      <c r="U1" s="35" t="s">
        <v>54</v>
      </c>
      <c r="V1" s="40" t="s">
        <v>16</v>
      </c>
      <c r="W1" s="38" t="s">
        <v>6</v>
      </c>
      <c r="X1" s="40" t="s">
        <v>16</v>
      </c>
      <c r="Y1" s="38" t="s">
        <v>55</v>
      </c>
      <c r="Z1" s="40" t="s">
        <v>16</v>
      </c>
      <c r="AA1" s="38" t="s">
        <v>25</v>
      </c>
      <c r="AB1" s="40" t="s">
        <v>16</v>
      </c>
      <c r="AC1" s="38" t="s">
        <v>56</v>
      </c>
      <c r="AD1" s="40" t="s">
        <v>16</v>
      </c>
      <c r="AE1" s="38" t="s">
        <v>36</v>
      </c>
      <c r="AF1" s="40" t="s">
        <v>16</v>
      </c>
      <c r="AG1" s="38" t="s">
        <v>45</v>
      </c>
      <c r="AH1" s="40" t="s">
        <v>16</v>
      </c>
      <c r="AI1" s="38" t="s">
        <v>60</v>
      </c>
      <c r="AJ1" s="40" t="s">
        <v>16</v>
      </c>
      <c r="AK1" s="38" t="s">
        <v>57</v>
      </c>
      <c r="AL1" s="40" t="s">
        <v>16</v>
      </c>
      <c r="AM1" s="38" t="s">
        <v>58</v>
      </c>
      <c r="AN1" s="40" t="s">
        <v>16</v>
      </c>
      <c r="AO1" s="38" t="s">
        <v>46</v>
      </c>
      <c r="AP1" s="40" t="s">
        <v>16</v>
      </c>
      <c r="AQ1" s="38" t="s">
        <v>51</v>
      </c>
      <c r="AR1" s="40" t="s">
        <v>16</v>
      </c>
      <c r="AS1" s="39" t="s">
        <v>30</v>
      </c>
      <c r="AT1" s="40" t="s">
        <v>16</v>
      </c>
      <c r="AU1" s="39" t="s">
        <v>38</v>
      </c>
      <c r="AV1" s="40" t="s">
        <v>16</v>
      </c>
      <c r="AW1" s="39" t="s">
        <v>31</v>
      </c>
      <c r="AX1" s="40" t="s">
        <v>16</v>
      </c>
      <c r="AY1" s="39" t="s">
        <v>32</v>
      </c>
      <c r="AZ1" s="40" t="s">
        <v>16</v>
      </c>
      <c r="BA1" s="39" t="s">
        <v>33</v>
      </c>
      <c r="BB1" s="40" t="s">
        <v>16</v>
      </c>
      <c r="BC1" s="39" t="s">
        <v>34</v>
      </c>
      <c r="BD1" s="40" t="s">
        <v>16</v>
      </c>
      <c r="BE1" s="39" t="s">
        <v>35</v>
      </c>
      <c r="BF1" s="40" t="s">
        <v>16</v>
      </c>
      <c r="BG1" s="39" t="s">
        <v>39</v>
      </c>
      <c r="BH1" s="40" t="s">
        <v>16</v>
      </c>
    </row>
    <row r="2" spans="1:60" ht="16.5" thickTop="1">
      <c r="A2" s="20">
        <v>0</v>
      </c>
      <c r="B2" s="41">
        <v>25</v>
      </c>
      <c r="C2" s="20">
        <v>0</v>
      </c>
      <c r="D2" s="41">
        <v>25</v>
      </c>
      <c r="E2" s="20">
        <v>0</v>
      </c>
      <c r="F2" s="41">
        <v>25</v>
      </c>
      <c r="G2" s="20">
        <v>0</v>
      </c>
      <c r="H2" s="41">
        <v>25</v>
      </c>
      <c r="I2" s="20">
        <v>0</v>
      </c>
      <c r="J2" s="41">
        <v>15</v>
      </c>
      <c r="K2" s="20">
        <v>0</v>
      </c>
      <c r="L2" s="41">
        <v>25</v>
      </c>
      <c r="M2" s="20">
        <v>0</v>
      </c>
      <c r="N2" s="41">
        <v>25</v>
      </c>
      <c r="O2" s="20">
        <v>0</v>
      </c>
      <c r="P2" s="41">
        <v>25</v>
      </c>
      <c r="Q2" s="20">
        <v>0</v>
      </c>
      <c r="R2" s="41">
        <v>25</v>
      </c>
      <c r="S2" s="20">
        <v>0</v>
      </c>
      <c r="T2" s="41">
        <v>25</v>
      </c>
      <c r="U2" s="20">
        <v>0</v>
      </c>
      <c r="V2" s="41">
        <v>25</v>
      </c>
      <c r="W2" s="33">
        <v>0</v>
      </c>
      <c r="X2" s="41">
        <v>25</v>
      </c>
      <c r="Y2" s="33">
        <v>0</v>
      </c>
      <c r="Z2" s="41">
        <v>25</v>
      </c>
      <c r="AA2" s="33">
        <v>0</v>
      </c>
      <c r="AB2" s="41">
        <v>25</v>
      </c>
      <c r="AC2" s="33">
        <v>0</v>
      </c>
      <c r="AD2" s="41">
        <v>25</v>
      </c>
      <c r="AE2" s="33">
        <v>0</v>
      </c>
      <c r="AF2" s="41">
        <v>25</v>
      </c>
      <c r="AG2" s="33">
        <v>0</v>
      </c>
      <c r="AH2" s="41">
        <v>25</v>
      </c>
      <c r="AI2" s="33">
        <v>0</v>
      </c>
      <c r="AJ2" s="41">
        <v>25</v>
      </c>
      <c r="AK2" s="33">
        <v>0</v>
      </c>
      <c r="AL2" s="41">
        <v>25</v>
      </c>
      <c r="AM2" s="33">
        <v>0</v>
      </c>
      <c r="AN2" s="41">
        <v>25</v>
      </c>
      <c r="AO2" s="33">
        <v>0</v>
      </c>
      <c r="AP2" s="41">
        <v>25</v>
      </c>
      <c r="AQ2" s="33">
        <v>0</v>
      </c>
      <c r="AR2" s="41">
        <v>25</v>
      </c>
      <c r="AS2" s="34">
        <v>0</v>
      </c>
      <c r="AT2" s="41">
        <v>1</v>
      </c>
      <c r="AU2" s="34">
        <v>0</v>
      </c>
      <c r="AV2" s="41">
        <v>1</v>
      </c>
      <c r="AW2" s="34">
        <v>0</v>
      </c>
      <c r="AX2" s="41">
        <v>1</v>
      </c>
      <c r="AY2" s="34">
        <v>0</v>
      </c>
      <c r="AZ2" s="41">
        <v>1</v>
      </c>
      <c r="BA2" s="34">
        <v>0</v>
      </c>
      <c r="BB2" s="41">
        <v>1</v>
      </c>
      <c r="BC2" s="34">
        <v>0</v>
      </c>
      <c r="BD2" s="41">
        <v>1</v>
      </c>
      <c r="BE2" s="34">
        <v>0</v>
      </c>
      <c r="BF2" s="41">
        <v>1</v>
      </c>
      <c r="BG2" s="34">
        <v>0</v>
      </c>
      <c r="BH2" s="41">
        <v>1</v>
      </c>
    </row>
    <row r="3" spans="1:60" ht="15.75">
      <c r="A3" s="21">
        <v>56</v>
      </c>
      <c r="B3" s="42">
        <v>25</v>
      </c>
      <c r="C3" s="21">
        <v>65</v>
      </c>
      <c r="D3" s="42">
        <v>25</v>
      </c>
      <c r="E3" s="21">
        <v>102</v>
      </c>
      <c r="F3" s="42">
        <v>25</v>
      </c>
      <c r="G3" s="21">
        <v>66</v>
      </c>
      <c r="H3" s="42">
        <v>25</v>
      </c>
      <c r="I3" s="21">
        <v>77</v>
      </c>
      <c r="J3" s="42">
        <v>25</v>
      </c>
      <c r="K3" s="21">
        <v>133</v>
      </c>
      <c r="L3" s="42">
        <v>25</v>
      </c>
      <c r="M3" s="21">
        <v>210</v>
      </c>
      <c r="N3" s="42">
        <v>25</v>
      </c>
      <c r="O3" s="21">
        <v>340</v>
      </c>
      <c r="P3" s="42">
        <v>25</v>
      </c>
      <c r="Q3" s="21">
        <v>390</v>
      </c>
      <c r="R3" s="42">
        <v>25</v>
      </c>
      <c r="S3" s="21">
        <v>470</v>
      </c>
      <c r="T3" s="42">
        <v>25</v>
      </c>
      <c r="U3" s="21">
        <v>520</v>
      </c>
      <c r="V3" s="42">
        <v>25</v>
      </c>
      <c r="W3" s="22">
        <v>1020</v>
      </c>
      <c r="X3" s="42">
        <v>25</v>
      </c>
      <c r="Y3" s="22">
        <v>1480</v>
      </c>
      <c r="Z3" s="42">
        <v>25</v>
      </c>
      <c r="AA3" s="22">
        <v>2200</v>
      </c>
      <c r="AB3" s="42">
        <v>25</v>
      </c>
      <c r="AC3" s="22">
        <v>3400</v>
      </c>
      <c r="AD3" s="42">
        <v>25</v>
      </c>
      <c r="AE3" s="22">
        <v>5000</v>
      </c>
      <c r="AF3" s="42">
        <v>25</v>
      </c>
      <c r="AG3" s="22">
        <v>8100</v>
      </c>
      <c r="AH3" s="42">
        <v>25</v>
      </c>
      <c r="AI3" s="22">
        <v>14000</v>
      </c>
      <c r="AJ3" s="42">
        <v>25</v>
      </c>
      <c r="AK3" s="22">
        <v>4200</v>
      </c>
      <c r="AL3" s="42">
        <v>25</v>
      </c>
      <c r="AM3" s="22">
        <v>9000</v>
      </c>
      <c r="AN3" s="42">
        <v>25</v>
      </c>
      <c r="AO3" s="22">
        <v>12000</v>
      </c>
      <c r="AP3" s="42">
        <v>25</v>
      </c>
      <c r="AQ3" s="22">
        <v>20000</v>
      </c>
      <c r="AR3" s="42">
        <v>25</v>
      </c>
      <c r="AS3" s="31">
        <v>200</v>
      </c>
      <c r="AT3" s="42">
        <v>2</v>
      </c>
      <c r="AU3" s="31">
        <v>550</v>
      </c>
      <c r="AV3" s="42">
        <v>2</v>
      </c>
      <c r="AW3" s="31">
        <v>80</v>
      </c>
      <c r="AX3" s="42">
        <v>2</v>
      </c>
      <c r="AY3" s="31">
        <v>100</v>
      </c>
      <c r="AZ3" s="42">
        <v>2</v>
      </c>
      <c r="BA3" s="31">
        <v>325</v>
      </c>
      <c r="BB3" s="42">
        <v>2</v>
      </c>
      <c r="BC3" s="31">
        <v>1000</v>
      </c>
      <c r="BD3" s="42">
        <v>2</v>
      </c>
      <c r="BE3" s="31">
        <v>1300</v>
      </c>
      <c r="BF3" s="42">
        <v>2</v>
      </c>
      <c r="BG3" s="31">
        <v>1200</v>
      </c>
      <c r="BH3" s="42">
        <v>2</v>
      </c>
    </row>
    <row r="4" spans="1:60" ht="15.75">
      <c r="A4" s="21">
        <v>57</v>
      </c>
      <c r="B4" s="42">
        <v>24</v>
      </c>
      <c r="C4" s="21">
        <v>66</v>
      </c>
      <c r="D4" s="42">
        <v>24</v>
      </c>
      <c r="E4" s="21">
        <v>103</v>
      </c>
      <c r="F4" s="42">
        <v>24</v>
      </c>
      <c r="G4" s="21">
        <v>67</v>
      </c>
      <c r="H4" s="42">
        <v>24</v>
      </c>
      <c r="I4" s="21">
        <v>78</v>
      </c>
      <c r="J4" s="42">
        <v>24</v>
      </c>
      <c r="K4" s="21">
        <v>134</v>
      </c>
      <c r="L4" s="42">
        <v>24</v>
      </c>
      <c r="M4" s="21">
        <v>211</v>
      </c>
      <c r="N4" s="42">
        <v>24</v>
      </c>
      <c r="O4" s="21">
        <v>341</v>
      </c>
      <c r="P4" s="42">
        <v>24</v>
      </c>
      <c r="Q4" s="21">
        <v>391</v>
      </c>
      <c r="R4" s="42">
        <v>24</v>
      </c>
      <c r="S4" s="21">
        <v>471</v>
      </c>
      <c r="T4" s="42">
        <v>24</v>
      </c>
      <c r="U4" s="21">
        <v>521</v>
      </c>
      <c r="V4" s="42">
        <v>24</v>
      </c>
      <c r="W4" s="22">
        <v>1021</v>
      </c>
      <c r="X4" s="42">
        <v>24</v>
      </c>
      <c r="Y4" s="22">
        <v>1481</v>
      </c>
      <c r="Z4" s="42">
        <v>24</v>
      </c>
      <c r="AA4" s="22">
        <v>2201</v>
      </c>
      <c r="AB4" s="42">
        <v>24</v>
      </c>
      <c r="AC4" s="22">
        <v>3401</v>
      </c>
      <c r="AD4" s="42">
        <v>24</v>
      </c>
      <c r="AE4" s="22">
        <v>5001</v>
      </c>
      <c r="AF4" s="42">
        <v>24</v>
      </c>
      <c r="AG4" s="22">
        <v>8101</v>
      </c>
      <c r="AH4" s="42">
        <v>24</v>
      </c>
      <c r="AI4" s="22">
        <v>14001</v>
      </c>
      <c r="AJ4" s="42">
        <v>24</v>
      </c>
      <c r="AK4" s="22">
        <v>4201</v>
      </c>
      <c r="AL4" s="42">
        <v>24</v>
      </c>
      <c r="AM4" s="22">
        <v>9001</v>
      </c>
      <c r="AN4" s="42">
        <v>24</v>
      </c>
      <c r="AO4" s="22">
        <v>12001</v>
      </c>
      <c r="AP4" s="42">
        <v>24</v>
      </c>
      <c r="AQ4" s="22">
        <v>20001</v>
      </c>
      <c r="AR4" s="42">
        <v>24</v>
      </c>
      <c r="AS4" s="31"/>
      <c r="AT4" s="42"/>
      <c r="AU4" s="31"/>
      <c r="AV4" s="42"/>
      <c r="AW4" s="31"/>
      <c r="AX4" s="42"/>
      <c r="AY4" s="31"/>
      <c r="AZ4" s="42"/>
      <c r="BA4" s="31"/>
      <c r="BB4" s="42"/>
      <c r="BC4" s="31"/>
      <c r="BD4" s="42"/>
      <c r="BE4" s="31"/>
      <c r="BF4" s="42"/>
      <c r="BG4" s="31"/>
      <c r="BH4" s="42"/>
    </row>
    <row r="5" spans="1:60" ht="15.75">
      <c r="A5" s="21">
        <v>58</v>
      </c>
      <c r="B5" s="42">
        <v>24</v>
      </c>
      <c r="C5" s="21">
        <v>67</v>
      </c>
      <c r="D5" s="42">
        <v>24</v>
      </c>
      <c r="E5" s="21">
        <v>105</v>
      </c>
      <c r="F5" s="42">
        <v>24</v>
      </c>
      <c r="G5" s="21">
        <v>69</v>
      </c>
      <c r="H5" s="42">
        <v>24</v>
      </c>
      <c r="I5" s="21">
        <v>80</v>
      </c>
      <c r="J5" s="42">
        <v>24</v>
      </c>
      <c r="K5" s="21">
        <v>137</v>
      </c>
      <c r="L5" s="42">
        <v>24</v>
      </c>
      <c r="M5" s="21">
        <v>215</v>
      </c>
      <c r="N5" s="42">
        <v>24</v>
      </c>
      <c r="O5" s="21">
        <v>350</v>
      </c>
      <c r="P5" s="42">
        <v>24</v>
      </c>
      <c r="Q5" s="21">
        <v>410</v>
      </c>
      <c r="R5" s="42">
        <v>24</v>
      </c>
      <c r="S5" s="21">
        <v>490</v>
      </c>
      <c r="T5" s="42">
        <v>24</v>
      </c>
      <c r="U5" s="21">
        <v>535</v>
      </c>
      <c r="V5" s="42">
        <v>24</v>
      </c>
      <c r="W5" s="22">
        <v>1050</v>
      </c>
      <c r="X5" s="42">
        <v>24</v>
      </c>
      <c r="Y5" s="22">
        <v>1520</v>
      </c>
      <c r="Z5" s="42">
        <v>24</v>
      </c>
      <c r="AA5" s="22">
        <v>2250</v>
      </c>
      <c r="AB5" s="42">
        <v>24</v>
      </c>
      <c r="AC5" s="22">
        <v>3500</v>
      </c>
      <c r="AD5" s="42">
        <v>24</v>
      </c>
      <c r="AE5" s="22">
        <v>5100</v>
      </c>
      <c r="AF5" s="42">
        <v>24</v>
      </c>
      <c r="AG5" s="22">
        <v>8250</v>
      </c>
      <c r="AH5" s="42">
        <v>24</v>
      </c>
      <c r="AI5" s="22">
        <v>14300</v>
      </c>
      <c r="AJ5" s="42">
        <v>24</v>
      </c>
      <c r="AK5" s="22">
        <v>4300</v>
      </c>
      <c r="AL5" s="42">
        <v>24</v>
      </c>
      <c r="AM5" s="22">
        <v>9200</v>
      </c>
      <c r="AN5" s="42">
        <v>24</v>
      </c>
      <c r="AO5" s="22">
        <v>13000</v>
      </c>
      <c r="AP5" s="42">
        <v>24</v>
      </c>
      <c r="AQ5" s="22">
        <v>22000</v>
      </c>
      <c r="AR5" s="42">
        <v>24</v>
      </c>
      <c r="AS5" s="31">
        <v>220</v>
      </c>
      <c r="AT5" s="42">
        <v>3</v>
      </c>
      <c r="AU5" s="31">
        <v>600</v>
      </c>
      <c r="AV5" s="42">
        <v>3</v>
      </c>
      <c r="AW5" s="31">
        <v>85</v>
      </c>
      <c r="AX5" s="42">
        <v>3</v>
      </c>
      <c r="AY5" s="31">
        <v>120</v>
      </c>
      <c r="AZ5" s="42">
        <v>3</v>
      </c>
      <c r="BA5" s="31">
        <v>350</v>
      </c>
      <c r="BB5" s="42">
        <v>3</v>
      </c>
      <c r="BC5" s="31">
        <v>1100</v>
      </c>
      <c r="BD5" s="42">
        <v>3</v>
      </c>
      <c r="BE5" s="31">
        <v>1400</v>
      </c>
      <c r="BF5" s="42">
        <v>3</v>
      </c>
      <c r="BG5" s="31">
        <v>1300</v>
      </c>
      <c r="BH5" s="42">
        <v>3</v>
      </c>
    </row>
    <row r="6" spans="1:60" ht="15.75">
      <c r="A6" s="21"/>
      <c r="B6" s="42">
        <v>23</v>
      </c>
      <c r="C6" s="21"/>
      <c r="D6" s="42">
        <v>23</v>
      </c>
      <c r="E6" s="21">
        <v>106</v>
      </c>
      <c r="F6" s="42">
        <v>23</v>
      </c>
      <c r="G6" s="21">
        <v>70</v>
      </c>
      <c r="H6" s="42">
        <v>23</v>
      </c>
      <c r="I6" s="21">
        <v>81</v>
      </c>
      <c r="J6" s="42">
        <v>23</v>
      </c>
      <c r="K6" s="21">
        <v>138</v>
      </c>
      <c r="L6" s="42">
        <v>23</v>
      </c>
      <c r="M6" s="21">
        <v>216</v>
      </c>
      <c r="N6" s="42">
        <v>23</v>
      </c>
      <c r="O6" s="21">
        <v>351</v>
      </c>
      <c r="P6" s="42">
        <v>23</v>
      </c>
      <c r="Q6" s="21">
        <v>411</v>
      </c>
      <c r="R6" s="42">
        <v>23</v>
      </c>
      <c r="S6" s="21">
        <v>491</v>
      </c>
      <c r="T6" s="42">
        <v>23</v>
      </c>
      <c r="U6" s="21">
        <v>536</v>
      </c>
      <c r="V6" s="42">
        <v>23</v>
      </c>
      <c r="W6" s="22">
        <v>1051</v>
      </c>
      <c r="X6" s="42">
        <v>23</v>
      </c>
      <c r="Y6" s="22">
        <v>1521</v>
      </c>
      <c r="Z6" s="42">
        <v>23</v>
      </c>
      <c r="AA6" s="22">
        <v>2251</v>
      </c>
      <c r="AB6" s="42">
        <v>23</v>
      </c>
      <c r="AC6" s="22">
        <v>3501</v>
      </c>
      <c r="AD6" s="42">
        <v>23</v>
      </c>
      <c r="AE6" s="22">
        <v>5101</v>
      </c>
      <c r="AF6" s="42">
        <v>23</v>
      </c>
      <c r="AG6" s="22">
        <v>8251</v>
      </c>
      <c r="AH6" s="42">
        <v>23</v>
      </c>
      <c r="AI6" s="22">
        <v>14301</v>
      </c>
      <c r="AJ6" s="42">
        <v>23</v>
      </c>
      <c r="AK6" s="22">
        <v>4301</v>
      </c>
      <c r="AL6" s="42">
        <v>23</v>
      </c>
      <c r="AM6" s="22">
        <v>9201</v>
      </c>
      <c r="AN6" s="42">
        <v>23</v>
      </c>
      <c r="AO6" s="22">
        <v>13001</v>
      </c>
      <c r="AP6" s="42">
        <v>23</v>
      </c>
      <c r="AQ6" s="22">
        <v>22001</v>
      </c>
      <c r="AR6" s="42">
        <v>23</v>
      </c>
      <c r="AS6" s="31"/>
      <c r="AT6" s="42"/>
      <c r="AU6" s="31"/>
      <c r="AV6" s="42"/>
      <c r="AW6" s="31"/>
      <c r="AX6" s="42"/>
      <c r="AY6" s="31"/>
      <c r="AZ6" s="42"/>
      <c r="BA6" s="31"/>
      <c r="BB6" s="42"/>
      <c r="BC6" s="31"/>
      <c r="BD6" s="42"/>
      <c r="BE6" s="31"/>
      <c r="BF6" s="42"/>
      <c r="BG6" s="31"/>
      <c r="BH6" s="42"/>
    </row>
    <row r="7" spans="1:60" ht="15.75">
      <c r="A7" s="21">
        <v>59</v>
      </c>
      <c r="B7" s="42">
        <v>23</v>
      </c>
      <c r="C7" s="21">
        <v>68</v>
      </c>
      <c r="D7" s="42">
        <v>23</v>
      </c>
      <c r="E7" s="21">
        <v>108</v>
      </c>
      <c r="F7" s="42">
        <v>23</v>
      </c>
      <c r="G7" s="21">
        <v>72</v>
      </c>
      <c r="H7" s="42">
        <v>23</v>
      </c>
      <c r="I7" s="21">
        <v>83</v>
      </c>
      <c r="J7" s="42">
        <v>23</v>
      </c>
      <c r="K7" s="21">
        <v>141</v>
      </c>
      <c r="L7" s="42">
        <v>23</v>
      </c>
      <c r="M7" s="21">
        <v>220</v>
      </c>
      <c r="N7" s="42">
        <v>23</v>
      </c>
      <c r="O7" s="21">
        <v>360</v>
      </c>
      <c r="P7" s="42">
        <v>23</v>
      </c>
      <c r="Q7" s="21">
        <v>425</v>
      </c>
      <c r="R7" s="42">
        <v>23</v>
      </c>
      <c r="S7" s="21">
        <v>500</v>
      </c>
      <c r="T7" s="42">
        <v>23</v>
      </c>
      <c r="U7" s="21">
        <v>550</v>
      </c>
      <c r="V7" s="42">
        <v>23</v>
      </c>
      <c r="W7" s="22">
        <v>1080</v>
      </c>
      <c r="X7" s="42">
        <v>23</v>
      </c>
      <c r="Y7" s="22">
        <v>1560</v>
      </c>
      <c r="Z7" s="42">
        <v>23</v>
      </c>
      <c r="AA7" s="22">
        <v>2300</v>
      </c>
      <c r="AB7" s="42">
        <v>23</v>
      </c>
      <c r="AC7" s="22">
        <v>4000</v>
      </c>
      <c r="AD7" s="42">
        <v>23</v>
      </c>
      <c r="AE7" s="22">
        <v>5200</v>
      </c>
      <c r="AF7" s="42">
        <v>23</v>
      </c>
      <c r="AG7" s="22">
        <v>8400</v>
      </c>
      <c r="AH7" s="42">
        <v>23</v>
      </c>
      <c r="AI7" s="22">
        <v>15000</v>
      </c>
      <c r="AJ7" s="42">
        <v>23</v>
      </c>
      <c r="AK7" s="22">
        <v>4400</v>
      </c>
      <c r="AL7" s="42">
        <v>23</v>
      </c>
      <c r="AM7" s="22">
        <v>9400</v>
      </c>
      <c r="AN7" s="42">
        <v>23</v>
      </c>
      <c r="AO7" s="22">
        <v>14000</v>
      </c>
      <c r="AP7" s="42">
        <v>23</v>
      </c>
      <c r="AQ7" s="22">
        <v>24000</v>
      </c>
      <c r="AR7" s="42">
        <v>23</v>
      </c>
      <c r="AS7" s="31">
        <v>240</v>
      </c>
      <c r="AT7" s="42">
        <v>4</v>
      </c>
      <c r="AU7" s="31">
        <v>640</v>
      </c>
      <c r="AV7" s="42">
        <v>4</v>
      </c>
      <c r="AW7" s="31">
        <v>90</v>
      </c>
      <c r="AX7" s="42">
        <v>4</v>
      </c>
      <c r="AY7" s="31">
        <v>130</v>
      </c>
      <c r="AZ7" s="42">
        <v>4</v>
      </c>
      <c r="BA7" s="31">
        <v>375</v>
      </c>
      <c r="BB7" s="42">
        <v>4</v>
      </c>
      <c r="BC7" s="31">
        <v>1200</v>
      </c>
      <c r="BD7" s="42">
        <v>4</v>
      </c>
      <c r="BE7" s="31">
        <v>1500</v>
      </c>
      <c r="BF7" s="42">
        <v>4</v>
      </c>
      <c r="BG7" s="31">
        <v>1400</v>
      </c>
      <c r="BH7" s="42">
        <v>4</v>
      </c>
    </row>
    <row r="8" spans="1:60" ht="15.75">
      <c r="A8" s="21"/>
      <c r="B8" s="42">
        <v>22</v>
      </c>
      <c r="C8" s="21"/>
      <c r="D8" s="42">
        <v>22</v>
      </c>
      <c r="E8" s="21">
        <v>109</v>
      </c>
      <c r="F8" s="42">
        <v>22</v>
      </c>
      <c r="G8" s="21">
        <v>73</v>
      </c>
      <c r="H8" s="42">
        <v>22</v>
      </c>
      <c r="I8" s="21">
        <v>84</v>
      </c>
      <c r="J8" s="42">
        <v>22</v>
      </c>
      <c r="K8" s="21">
        <v>142</v>
      </c>
      <c r="L8" s="42">
        <v>22</v>
      </c>
      <c r="M8" s="21">
        <v>221</v>
      </c>
      <c r="N8" s="42">
        <v>22</v>
      </c>
      <c r="O8" s="21">
        <v>361</v>
      </c>
      <c r="P8" s="42">
        <v>22</v>
      </c>
      <c r="Q8" s="21">
        <v>426</v>
      </c>
      <c r="R8" s="42">
        <v>22</v>
      </c>
      <c r="S8" s="21">
        <v>501</v>
      </c>
      <c r="T8" s="42">
        <v>22</v>
      </c>
      <c r="U8" s="21">
        <v>551</v>
      </c>
      <c r="V8" s="42">
        <v>22</v>
      </c>
      <c r="W8" s="22">
        <v>1081</v>
      </c>
      <c r="X8" s="42">
        <v>22</v>
      </c>
      <c r="Y8" s="22">
        <v>1561</v>
      </c>
      <c r="Z8" s="42">
        <v>22</v>
      </c>
      <c r="AA8" s="22">
        <v>2301</v>
      </c>
      <c r="AB8" s="42">
        <v>22</v>
      </c>
      <c r="AC8" s="22">
        <v>4001</v>
      </c>
      <c r="AD8" s="42">
        <v>22</v>
      </c>
      <c r="AE8" s="22">
        <v>5201</v>
      </c>
      <c r="AF8" s="42">
        <v>22</v>
      </c>
      <c r="AG8" s="22">
        <v>8401</v>
      </c>
      <c r="AH8" s="42">
        <v>22</v>
      </c>
      <c r="AI8" s="22">
        <v>15001</v>
      </c>
      <c r="AJ8" s="42">
        <v>22</v>
      </c>
      <c r="AK8" s="22">
        <v>4401</v>
      </c>
      <c r="AL8" s="42">
        <v>22</v>
      </c>
      <c r="AM8" s="22">
        <v>9401</v>
      </c>
      <c r="AN8" s="42">
        <v>22</v>
      </c>
      <c r="AO8" s="22">
        <v>14001</v>
      </c>
      <c r="AP8" s="42">
        <v>22</v>
      </c>
      <c r="AQ8" s="22">
        <v>24001</v>
      </c>
      <c r="AR8" s="42">
        <v>22</v>
      </c>
      <c r="AS8" s="31"/>
      <c r="AT8" s="42"/>
      <c r="AU8" s="31"/>
      <c r="AV8" s="42"/>
      <c r="AW8" s="31"/>
      <c r="AX8" s="42"/>
      <c r="AY8" s="31"/>
      <c r="AZ8" s="42"/>
      <c r="BA8" s="31"/>
      <c r="BB8" s="42"/>
      <c r="BC8" s="31"/>
      <c r="BD8" s="42"/>
      <c r="BE8" s="31"/>
      <c r="BF8" s="42"/>
      <c r="BG8" s="31"/>
      <c r="BH8" s="42"/>
    </row>
    <row r="9" spans="1:60" ht="15.75">
      <c r="A9" s="21">
        <v>60</v>
      </c>
      <c r="B9" s="42">
        <v>22</v>
      </c>
      <c r="C9" s="21">
        <v>69</v>
      </c>
      <c r="D9" s="42">
        <v>22</v>
      </c>
      <c r="E9" s="21">
        <v>110</v>
      </c>
      <c r="F9" s="42">
        <v>22</v>
      </c>
      <c r="G9" s="21">
        <v>75</v>
      </c>
      <c r="H9" s="42">
        <v>22</v>
      </c>
      <c r="I9" s="21">
        <v>86</v>
      </c>
      <c r="J9" s="42">
        <v>22</v>
      </c>
      <c r="K9" s="21">
        <v>145</v>
      </c>
      <c r="L9" s="42">
        <v>22</v>
      </c>
      <c r="M9" s="21">
        <v>224</v>
      </c>
      <c r="N9" s="42">
        <v>22</v>
      </c>
      <c r="O9" s="21">
        <v>370</v>
      </c>
      <c r="P9" s="42">
        <v>22</v>
      </c>
      <c r="Q9" s="21">
        <v>440</v>
      </c>
      <c r="R9" s="42">
        <v>22</v>
      </c>
      <c r="S9" s="21">
        <v>510</v>
      </c>
      <c r="T9" s="42">
        <v>22</v>
      </c>
      <c r="U9" s="21">
        <v>575</v>
      </c>
      <c r="V9" s="42">
        <v>22</v>
      </c>
      <c r="W9" s="22">
        <v>1100</v>
      </c>
      <c r="X9" s="42">
        <v>22</v>
      </c>
      <c r="Y9" s="22">
        <v>2000</v>
      </c>
      <c r="Z9" s="42">
        <v>22</v>
      </c>
      <c r="AA9" s="22">
        <v>2330</v>
      </c>
      <c r="AB9" s="42">
        <v>22</v>
      </c>
      <c r="AC9" s="22">
        <v>4050</v>
      </c>
      <c r="AD9" s="42">
        <v>22</v>
      </c>
      <c r="AE9" s="22">
        <v>5300</v>
      </c>
      <c r="AF9" s="42">
        <v>22</v>
      </c>
      <c r="AG9" s="22">
        <v>8550</v>
      </c>
      <c r="AH9" s="42">
        <v>22</v>
      </c>
      <c r="AI9" s="22">
        <v>15300</v>
      </c>
      <c r="AJ9" s="42">
        <v>22</v>
      </c>
      <c r="AK9" s="22">
        <v>4500</v>
      </c>
      <c r="AL9" s="42">
        <v>22</v>
      </c>
      <c r="AM9" s="22">
        <v>10000</v>
      </c>
      <c r="AN9" s="42">
        <v>22</v>
      </c>
      <c r="AO9" s="22">
        <v>15000</v>
      </c>
      <c r="AP9" s="42">
        <v>22</v>
      </c>
      <c r="AQ9" s="22">
        <v>26000</v>
      </c>
      <c r="AR9" s="42">
        <v>22</v>
      </c>
      <c r="AS9" s="31">
        <v>260</v>
      </c>
      <c r="AT9" s="42">
        <v>5</v>
      </c>
      <c r="AU9" s="31">
        <v>670</v>
      </c>
      <c r="AV9" s="42">
        <v>5</v>
      </c>
      <c r="AW9" s="31">
        <v>95</v>
      </c>
      <c r="AX9" s="42">
        <v>5</v>
      </c>
      <c r="AY9" s="31">
        <v>140</v>
      </c>
      <c r="AZ9" s="42">
        <v>5</v>
      </c>
      <c r="BA9" s="31">
        <v>400</v>
      </c>
      <c r="BB9" s="42">
        <v>5</v>
      </c>
      <c r="BC9" s="31">
        <v>1300</v>
      </c>
      <c r="BD9" s="42">
        <v>5</v>
      </c>
      <c r="BE9" s="31">
        <v>1600</v>
      </c>
      <c r="BF9" s="42">
        <v>5</v>
      </c>
      <c r="BG9" s="31">
        <v>1500</v>
      </c>
      <c r="BH9" s="42">
        <v>5</v>
      </c>
    </row>
    <row r="10" spans="1:60" ht="15.75">
      <c r="A10" s="21"/>
      <c r="B10" s="42">
        <v>21</v>
      </c>
      <c r="C10" s="21"/>
      <c r="D10" s="42">
        <v>21</v>
      </c>
      <c r="E10" s="21">
        <v>111</v>
      </c>
      <c r="F10" s="42">
        <v>21</v>
      </c>
      <c r="G10" s="21">
        <v>76</v>
      </c>
      <c r="H10" s="42">
        <v>21</v>
      </c>
      <c r="I10" s="21">
        <v>87</v>
      </c>
      <c r="J10" s="42">
        <v>21</v>
      </c>
      <c r="K10" s="21">
        <v>146</v>
      </c>
      <c r="L10" s="42">
        <v>21</v>
      </c>
      <c r="M10" s="21">
        <v>225</v>
      </c>
      <c r="N10" s="42">
        <v>21</v>
      </c>
      <c r="O10" s="21">
        <v>371</v>
      </c>
      <c r="P10" s="42">
        <v>21</v>
      </c>
      <c r="Q10" s="21">
        <v>441</v>
      </c>
      <c r="R10" s="42">
        <v>21</v>
      </c>
      <c r="S10" s="21">
        <v>511</v>
      </c>
      <c r="T10" s="42">
        <v>21</v>
      </c>
      <c r="U10" s="21">
        <v>576</v>
      </c>
      <c r="V10" s="42">
        <v>21</v>
      </c>
      <c r="W10" s="22">
        <v>1101</v>
      </c>
      <c r="X10" s="42">
        <v>21</v>
      </c>
      <c r="Y10" s="22">
        <v>2001</v>
      </c>
      <c r="Z10" s="42">
        <v>21</v>
      </c>
      <c r="AA10" s="22">
        <v>2331</v>
      </c>
      <c r="AB10" s="42">
        <v>21</v>
      </c>
      <c r="AC10" s="22">
        <v>4051</v>
      </c>
      <c r="AD10" s="42">
        <v>21</v>
      </c>
      <c r="AE10" s="22">
        <v>5301</v>
      </c>
      <c r="AF10" s="42">
        <v>21</v>
      </c>
      <c r="AG10" s="22">
        <v>8551</v>
      </c>
      <c r="AH10" s="42">
        <v>21</v>
      </c>
      <c r="AI10" s="22">
        <v>15301</v>
      </c>
      <c r="AJ10" s="42">
        <v>21</v>
      </c>
      <c r="AK10" s="22">
        <v>4501</v>
      </c>
      <c r="AL10" s="42">
        <v>21</v>
      </c>
      <c r="AM10" s="22">
        <v>10001</v>
      </c>
      <c r="AN10" s="42">
        <v>21</v>
      </c>
      <c r="AO10" s="22">
        <v>15001</v>
      </c>
      <c r="AP10" s="42">
        <v>21</v>
      </c>
      <c r="AQ10" s="22">
        <v>26001</v>
      </c>
      <c r="AR10" s="42">
        <v>21</v>
      </c>
      <c r="AS10" s="31"/>
      <c r="AT10" s="42"/>
      <c r="AU10" s="31"/>
      <c r="AV10" s="42"/>
      <c r="AW10" s="31"/>
      <c r="AX10" s="42"/>
      <c r="AY10" s="31"/>
      <c r="AZ10" s="42"/>
      <c r="BA10" s="31"/>
      <c r="BB10" s="42"/>
      <c r="BC10" s="31"/>
      <c r="BD10" s="42"/>
      <c r="BE10" s="31"/>
      <c r="BF10" s="42"/>
      <c r="BG10" s="31"/>
      <c r="BH10" s="42"/>
    </row>
    <row r="11" spans="1:60" ht="15.75">
      <c r="A11" s="21">
        <v>61</v>
      </c>
      <c r="B11" s="42">
        <v>21</v>
      </c>
      <c r="C11" s="21">
        <v>70</v>
      </c>
      <c r="D11" s="42">
        <v>21</v>
      </c>
      <c r="E11" s="21">
        <v>112</v>
      </c>
      <c r="F11" s="42">
        <v>21</v>
      </c>
      <c r="G11" s="21">
        <v>78</v>
      </c>
      <c r="H11" s="42">
        <v>21</v>
      </c>
      <c r="I11" s="21">
        <v>89</v>
      </c>
      <c r="J11" s="42">
        <v>21</v>
      </c>
      <c r="K11" s="21">
        <v>150</v>
      </c>
      <c r="L11" s="42">
        <v>21</v>
      </c>
      <c r="M11" s="21">
        <v>228</v>
      </c>
      <c r="N11" s="42">
        <v>21</v>
      </c>
      <c r="O11" s="21">
        <v>380</v>
      </c>
      <c r="P11" s="42">
        <v>21</v>
      </c>
      <c r="Q11" s="21">
        <v>455</v>
      </c>
      <c r="R11" s="42">
        <v>21</v>
      </c>
      <c r="S11" s="21">
        <v>520</v>
      </c>
      <c r="T11" s="42">
        <v>21</v>
      </c>
      <c r="U11" s="21">
        <v>590</v>
      </c>
      <c r="V11" s="42">
        <v>21</v>
      </c>
      <c r="W11" s="22">
        <v>1120</v>
      </c>
      <c r="X11" s="42">
        <v>21</v>
      </c>
      <c r="Y11" s="22">
        <v>2020</v>
      </c>
      <c r="Z11" s="42">
        <v>21</v>
      </c>
      <c r="AA11" s="22">
        <v>2360</v>
      </c>
      <c r="AB11" s="42">
        <v>21</v>
      </c>
      <c r="AC11" s="22">
        <v>4100</v>
      </c>
      <c r="AD11" s="42">
        <v>21</v>
      </c>
      <c r="AE11" s="22">
        <v>5400</v>
      </c>
      <c r="AF11" s="42">
        <v>21</v>
      </c>
      <c r="AG11" s="22">
        <v>9100</v>
      </c>
      <c r="AH11" s="42">
        <v>21</v>
      </c>
      <c r="AI11" s="22">
        <v>16000</v>
      </c>
      <c r="AJ11" s="42">
        <v>21</v>
      </c>
      <c r="AK11" s="22">
        <v>5000</v>
      </c>
      <c r="AL11" s="42">
        <v>21</v>
      </c>
      <c r="AM11" s="22">
        <v>10200</v>
      </c>
      <c r="AN11" s="42">
        <v>21</v>
      </c>
      <c r="AO11" s="22">
        <v>16000</v>
      </c>
      <c r="AP11" s="42">
        <v>21</v>
      </c>
      <c r="AQ11" s="22">
        <v>27000</v>
      </c>
      <c r="AR11" s="42">
        <v>21</v>
      </c>
      <c r="AS11" s="31">
        <v>280</v>
      </c>
      <c r="AT11" s="42">
        <v>6</v>
      </c>
      <c r="AU11" s="31">
        <v>700</v>
      </c>
      <c r="AV11" s="42">
        <v>6</v>
      </c>
      <c r="AW11" s="31">
        <v>100</v>
      </c>
      <c r="AX11" s="42">
        <v>6</v>
      </c>
      <c r="AY11" s="31">
        <v>150</v>
      </c>
      <c r="AZ11" s="42">
        <v>6</v>
      </c>
      <c r="BA11" s="31">
        <v>425</v>
      </c>
      <c r="BB11" s="42">
        <v>6</v>
      </c>
      <c r="BC11" s="31">
        <v>1400</v>
      </c>
      <c r="BD11" s="42">
        <v>6</v>
      </c>
      <c r="BE11" s="31">
        <v>1700</v>
      </c>
      <c r="BF11" s="42">
        <v>6</v>
      </c>
      <c r="BG11" s="31">
        <v>1600</v>
      </c>
      <c r="BH11" s="42">
        <v>6</v>
      </c>
    </row>
    <row r="12" spans="1:60" ht="15.75">
      <c r="A12" s="21"/>
      <c r="B12" s="42">
        <v>20</v>
      </c>
      <c r="C12" s="21"/>
      <c r="D12" s="42">
        <v>20</v>
      </c>
      <c r="E12" s="21">
        <v>113</v>
      </c>
      <c r="F12" s="42">
        <v>20</v>
      </c>
      <c r="G12" s="21">
        <v>79</v>
      </c>
      <c r="H12" s="42">
        <v>20</v>
      </c>
      <c r="I12" s="21">
        <v>90</v>
      </c>
      <c r="J12" s="42">
        <v>20</v>
      </c>
      <c r="K12" s="21">
        <v>151</v>
      </c>
      <c r="L12" s="42">
        <v>20</v>
      </c>
      <c r="M12" s="21">
        <v>229</v>
      </c>
      <c r="N12" s="42">
        <v>20</v>
      </c>
      <c r="O12" s="21">
        <v>381</v>
      </c>
      <c r="P12" s="42">
        <v>20</v>
      </c>
      <c r="Q12" s="21">
        <v>456</v>
      </c>
      <c r="R12" s="42">
        <v>20</v>
      </c>
      <c r="S12" s="21">
        <v>521</v>
      </c>
      <c r="T12" s="42">
        <v>20</v>
      </c>
      <c r="U12" s="21">
        <v>591</v>
      </c>
      <c r="V12" s="42">
        <v>20</v>
      </c>
      <c r="W12" s="22">
        <v>1121</v>
      </c>
      <c r="X12" s="42">
        <v>20</v>
      </c>
      <c r="Y12" s="22">
        <v>2021</v>
      </c>
      <c r="Z12" s="42">
        <v>20</v>
      </c>
      <c r="AA12" s="22">
        <v>2361</v>
      </c>
      <c r="AB12" s="42">
        <v>20</v>
      </c>
      <c r="AC12" s="22">
        <v>4101</v>
      </c>
      <c r="AD12" s="42">
        <v>20</v>
      </c>
      <c r="AE12" s="22">
        <v>5401</v>
      </c>
      <c r="AF12" s="42">
        <v>20</v>
      </c>
      <c r="AG12" s="22">
        <v>9101</v>
      </c>
      <c r="AH12" s="42">
        <v>20</v>
      </c>
      <c r="AI12" s="22">
        <v>16001</v>
      </c>
      <c r="AJ12" s="42">
        <v>20</v>
      </c>
      <c r="AK12" s="22">
        <v>5001</v>
      </c>
      <c r="AL12" s="42">
        <v>20</v>
      </c>
      <c r="AM12" s="22">
        <v>10201</v>
      </c>
      <c r="AN12" s="42">
        <v>20</v>
      </c>
      <c r="AO12" s="22">
        <v>16001</v>
      </c>
      <c r="AP12" s="42">
        <v>20</v>
      </c>
      <c r="AQ12" s="22">
        <v>27001</v>
      </c>
      <c r="AR12" s="42">
        <v>20</v>
      </c>
      <c r="AS12" s="31"/>
      <c r="AT12" s="42"/>
      <c r="AU12" s="31"/>
      <c r="AV12" s="42"/>
      <c r="AW12" s="31"/>
      <c r="AX12" s="42"/>
      <c r="AY12" s="31"/>
      <c r="AZ12" s="42"/>
      <c r="BA12" s="31"/>
      <c r="BB12" s="42"/>
      <c r="BC12" s="31"/>
      <c r="BD12" s="42"/>
      <c r="BE12" s="31"/>
      <c r="BF12" s="42"/>
      <c r="BG12" s="31"/>
      <c r="BH12" s="42"/>
    </row>
    <row r="13" spans="1:60" ht="15.75">
      <c r="A13" s="21">
        <v>62</v>
      </c>
      <c r="B13" s="42">
        <v>20</v>
      </c>
      <c r="C13" s="21">
        <v>71</v>
      </c>
      <c r="D13" s="42">
        <v>20</v>
      </c>
      <c r="E13" s="21">
        <v>114</v>
      </c>
      <c r="F13" s="42">
        <v>20</v>
      </c>
      <c r="G13" s="21">
        <v>81</v>
      </c>
      <c r="H13" s="42">
        <v>20</v>
      </c>
      <c r="I13" s="21">
        <v>92</v>
      </c>
      <c r="J13" s="42">
        <v>20</v>
      </c>
      <c r="K13" s="21">
        <v>155</v>
      </c>
      <c r="L13" s="42">
        <v>20</v>
      </c>
      <c r="M13" s="21">
        <v>232</v>
      </c>
      <c r="N13" s="42">
        <v>20</v>
      </c>
      <c r="O13" s="21">
        <v>387</v>
      </c>
      <c r="P13" s="42">
        <v>20</v>
      </c>
      <c r="Q13" s="21">
        <v>470</v>
      </c>
      <c r="R13" s="42">
        <v>20</v>
      </c>
      <c r="S13" s="21">
        <v>530</v>
      </c>
      <c r="T13" s="42">
        <v>20</v>
      </c>
      <c r="U13" s="21">
        <v>600</v>
      </c>
      <c r="V13" s="42">
        <v>20</v>
      </c>
      <c r="W13" s="22">
        <v>1140</v>
      </c>
      <c r="X13" s="42">
        <v>20</v>
      </c>
      <c r="Y13" s="22">
        <v>2040</v>
      </c>
      <c r="Z13" s="42">
        <v>20</v>
      </c>
      <c r="AA13" s="22">
        <v>2390</v>
      </c>
      <c r="AB13" s="42">
        <v>20</v>
      </c>
      <c r="AC13" s="22">
        <v>4150</v>
      </c>
      <c r="AD13" s="42">
        <v>20</v>
      </c>
      <c r="AE13" s="22">
        <v>5500</v>
      </c>
      <c r="AF13" s="42">
        <v>20</v>
      </c>
      <c r="AG13" s="22">
        <v>9250</v>
      </c>
      <c r="AH13" s="42">
        <v>20</v>
      </c>
      <c r="AI13" s="22">
        <v>16300</v>
      </c>
      <c r="AJ13" s="42">
        <v>20</v>
      </c>
      <c r="AK13" s="22">
        <v>5100</v>
      </c>
      <c r="AL13" s="42">
        <v>20</v>
      </c>
      <c r="AM13" s="22">
        <v>10400</v>
      </c>
      <c r="AN13" s="42">
        <v>20</v>
      </c>
      <c r="AO13" s="22">
        <v>16300</v>
      </c>
      <c r="AP13" s="42">
        <v>20</v>
      </c>
      <c r="AQ13" s="22">
        <v>28000</v>
      </c>
      <c r="AR13" s="42">
        <v>20</v>
      </c>
      <c r="AS13" s="31">
        <v>300</v>
      </c>
      <c r="AT13" s="42">
        <v>7</v>
      </c>
      <c r="AU13" s="31">
        <v>730</v>
      </c>
      <c r="AV13" s="42">
        <v>7</v>
      </c>
      <c r="AW13" s="31">
        <v>105</v>
      </c>
      <c r="AX13" s="42">
        <v>7</v>
      </c>
      <c r="AY13" s="31">
        <v>160</v>
      </c>
      <c r="AZ13" s="42">
        <v>7</v>
      </c>
      <c r="BA13" s="31">
        <v>450</v>
      </c>
      <c r="BB13" s="42">
        <v>7</v>
      </c>
      <c r="BC13" s="31">
        <v>1500</v>
      </c>
      <c r="BD13" s="42">
        <v>7</v>
      </c>
      <c r="BE13" s="31">
        <v>1800</v>
      </c>
      <c r="BF13" s="42">
        <v>7</v>
      </c>
      <c r="BG13" s="31">
        <v>1700</v>
      </c>
      <c r="BH13" s="42">
        <v>7</v>
      </c>
    </row>
    <row r="14" spans="1:60" ht="15.75">
      <c r="A14" s="21"/>
      <c r="B14" s="42">
        <v>19</v>
      </c>
      <c r="C14" s="21"/>
      <c r="D14" s="42">
        <v>19</v>
      </c>
      <c r="E14" s="21">
        <v>115</v>
      </c>
      <c r="F14" s="42">
        <v>19</v>
      </c>
      <c r="G14" s="21">
        <v>82</v>
      </c>
      <c r="H14" s="42">
        <v>19</v>
      </c>
      <c r="I14" s="21">
        <v>93</v>
      </c>
      <c r="J14" s="42">
        <v>19</v>
      </c>
      <c r="K14" s="21">
        <v>156</v>
      </c>
      <c r="L14" s="42">
        <v>19</v>
      </c>
      <c r="M14" s="21">
        <v>233</v>
      </c>
      <c r="N14" s="42">
        <v>19</v>
      </c>
      <c r="O14" s="21">
        <v>388</v>
      </c>
      <c r="P14" s="42">
        <v>19</v>
      </c>
      <c r="Q14" s="21">
        <v>471</v>
      </c>
      <c r="R14" s="42">
        <v>19</v>
      </c>
      <c r="S14" s="21">
        <v>531</v>
      </c>
      <c r="T14" s="42">
        <v>19</v>
      </c>
      <c r="U14" s="21">
        <v>601</v>
      </c>
      <c r="V14" s="42">
        <v>19</v>
      </c>
      <c r="W14" s="22">
        <v>1141</v>
      </c>
      <c r="X14" s="42">
        <v>19</v>
      </c>
      <c r="Y14" s="22">
        <v>2041</v>
      </c>
      <c r="Z14" s="42">
        <v>19</v>
      </c>
      <c r="AA14" s="22">
        <v>2391</v>
      </c>
      <c r="AB14" s="42">
        <v>19</v>
      </c>
      <c r="AC14" s="22">
        <v>4151</v>
      </c>
      <c r="AD14" s="42">
        <v>19</v>
      </c>
      <c r="AE14" s="22">
        <v>5501</v>
      </c>
      <c r="AF14" s="42">
        <v>19</v>
      </c>
      <c r="AG14" s="22">
        <v>9251</v>
      </c>
      <c r="AH14" s="42">
        <v>19</v>
      </c>
      <c r="AI14" s="22">
        <v>16301</v>
      </c>
      <c r="AJ14" s="42">
        <v>19</v>
      </c>
      <c r="AK14" s="22">
        <v>5101</v>
      </c>
      <c r="AL14" s="42">
        <v>19</v>
      </c>
      <c r="AM14" s="22">
        <v>10401</v>
      </c>
      <c r="AN14" s="42">
        <v>19</v>
      </c>
      <c r="AO14" s="22">
        <v>16301</v>
      </c>
      <c r="AP14" s="42">
        <v>19</v>
      </c>
      <c r="AQ14" s="22">
        <v>28001</v>
      </c>
      <c r="AR14" s="42">
        <v>19</v>
      </c>
      <c r="AS14" s="31"/>
      <c r="AT14" s="42"/>
      <c r="AU14" s="31"/>
      <c r="AV14" s="42"/>
      <c r="AW14" s="31"/>
      <c r="AX14" s="42"/>
      <c r="AY14" s="31"/>
      <c r="AZ14" s="42"/>
      <c r="BA14" s="31"/>
      <c r="BB14" s="42"/>
      <c r="BC14" s="31"/>
      <c r="BD14" s="42"/>
      <c r="BE14" s="31"/>
      <c r="BF14" s="42"/>
      <c r="BG14" s="31"/>
      <c r="BH14" s="42"/>
    </row>
    <row r="15" spans="1:60" ht="15.75">
      <c r="A15" s="21">
        <v>63</v>
      </c>
      <c r="B15" s="42">
        <v>19</v>
      </c>
      <c r="C15" s="21">
        <v>72</v>
      </c>
      <c r="D15" s="42">
        <v>19</v>
      </c>
      <c r="E15" s="21">
        <v>116</v>
      </c>
      <c r="F15" s="42">
        <v>19</v>
      </c>
      <c r="G15" s="21">
        <v>84</v>
      </c>
      <c r="H15" s="42">
        <v>19</v>
      </c>
      <c r="I15" s="21">
        <v>95</v>
      </c>
      <c r="J15" s="42">
        <v>19</v>
      </c>
      <c r="K15" s="21">
        <v>160</v>
      </c>
      <c r="L15" s="42">
        <v>19</v>
      </c>
      <c r="M15" s="21">
        <v>236</v>
      </c>
      <c r="N15" s="42">
        <v>19</v>
      </c>
      <c r="O15" s="21">
        <v>394</v>
      </c>
      <c r="P15" s="42">
        <v>19</v>
      </c>
      <c r="Q15" s="21">
        <v>480</v>
      </c>
      <c r="R15" s="42">
        <v>19</v>
      </c>
      <c r="S15" s="21">
        <v>540</v>
      </c>
      <c r="T15" s="42">
        <v>19</v>
      </c>
      <c r="U15" s="21">
        <v>610</v>
      </c>
      <c r="V15" s="42">
        <v>19</v>
      </c>
      <c r="W15" s="22">
        <v>1160</v>
      </c>
      <c r="X15" s="42">
        <v>19</v>
      </c>
      <c r="Y15" s="22">
        <v>2060</v>
      </c>
      <c r="Z15" s="42">
        <v>19</v>
      </c>
      <c r="AA15" s="22">
        <v>2420</v>
      </c>
      <c r="AB15" s="42">
        <v>19</v>
      </c>
      <c r="AC15" s="22">
        <v>4200</v>
      </c>
      <c r="AD15" s="42">
        <v>19</v>
      </c>
      <c r="AE15" s="22">
        <v>6000</v>
      </c>
      <c r="AF15" s="42">
        <v>19</v>
      </c>
      <c r="AG15" s="22">
        <v>9400</v>
      </c>
      <c r="AH15" s="42">
        <v>19</v>
      </c>
      <c r="AI15" s="22">
        <v>17000</v>
      </c>
      <c r="AJ15" s="42">
        <v>19</v>
      </c>
      <c r="AK15" s="22">
        <v>5200</v>
      </c>
      <c r="AL15" s="42">
        <v>19</v>
      </c>
      <c r="AM15" s="22">
        <v>11000</v>
      </c>
      <c r="AN15" s="42">
        <v>19</v>
      </c>
      <c r="AO15" s="22">
        <v>17000</v>
      </c>
      <c r="AP15" s="42">
        <v>19</v>
      </c>
      <c r="AQ15" s="22">
        <v>29000</v>
      </c>
      <c r="AR15" s="42">
        <v>19</v>
      </c>
      <c r="AS15" s="31">
        <v>320</v>
      </c>
      <c r="AT15" s="42">
        <v>8</v>
      </c>
      <c r="AU15" s="31">
        <v>760</v>
      </c>
      <c r="AV15" s="42">
        <v>8</v>
      </c>
      <c r="AW15" s="31">
        <v>110</v>
      </c>
      <c r="AX15" s="42">
        <v>8</v>
      </c>
      <c r="AY15" s="31">
        <v>180</v>
      </c>
      <c r="AZ15" s="42">
        <v>8</v>
      </c>
      <c r="BA15" s="31">
        <v>475</v>
      </c>
      <c r="BB15" s="42">
        <v>8</v>
      </c>
      <c r="BC15" s="31">
        <v>1600</v>
      </c>
      <c r="BD15" s="42">
        <v>8</v>
      </c>
      <c r="BE15" s="31">
        <v>1900</v>
      </c>
      <c r="BF15" s="42">
        <v>8</v>
      </c>
      <c r="BG15" s="31">
        <v>1800</v>
      </c>
      <c r="BH15" s="42">
        <v>8</v>
      </c>
    </row>
    <row r="16" spans="1:60" ht="15.75">
      <c r="A16" s="21"/>
      <c r="B16" s="42">
        <v>18</v>
      </c>
      <c r="C16" s="21"/>
      <c r="D16" s="42">
        <v>18</v>
      </c>
      <c r="E16" s="21">
        <v>117</v>
      </c>
      <c r="F16" s="42">
        <v>18</v>
      </c>
      <c r="G16" s="21">
        <v>85</v>
      </c>
      <c r="H16" s="42">
        <v>18</v>
      </c>
      <c r="I16" s="21">
        <v>94</v>
      </c>
      <c r="J16" s="42">
        <v>18</v>
      </c>
      <c r="K16" s="21">
        <v>161</v>
      </c>
      <c r="L16" s="42">
        <v>18</v>
      </c>
      <c r="M16" s="21">
        <v>237</v>
      </c>
      <c r="N16" s="42">
        <v>18</v>
      </c>
      <c r="O16" s="21">
        <v>395</v>
      </c>
      <c r="P16" s="42">
        <v>18</v>
      </c>
      <c r="Q16" s="21">
        <v>481</v>
      </c>
      <c r="R16" s="42">
        <v>18</v>
      </c>
      <c r="S16" s="21">
        <v>541</v>
      </c>
      <c r="T16" s="42">
        <v>18</v>
      </c>
      <c r="U16" s="21">
        <v>611</v>
      </c>
      <c r="V16" s="42">
        <v>18</v>
      </c>
      <c r="W16" s="22">
        <v>1161</v>
      </c>
      <c r="X16" s="42">
        <v>18</v>
      </c>
      <c r="Y16" s="22">
        <v>2061</v>
      </c>
      <c r="Z16" s="42">
        <v>18</v>
      </c>
      <c r="AA16" s="22">
        <v>2421</v>
      </c>
      <c r="AB16" s="42">
        <v>18</v>
      </c>
      <c r="AC16" s="22">
        <v>4201</v>
      </c>
      <c r="AD16" s="42">
        <v>18</v>
      </c>
      <c r="AE16" s="22">
        <v>6001</v>
      </c>
      <c r="AF16" s="42">
        <v>18</v>
      </c>
      <c r="AG16" s="22">
        <v>9401</v>
      </c>
      <c r="AH16" s="42">
        <v>18</v>
      </c>
      <c r="AI16" s="22">
        <v>17001</v>
      </c>
      <c r="AJ16" s="42">
        <v>18</v>
      </c>
      <c r="AK16" s="22">
        <v>5201</v>
      </c>
      <c r="AL16" s="42">
        <v>18</v>
      </c>
      <c r="AM16" s="22">
        <v>11001</v>
      </c>
      <c r="AN16" s="42">
        <v>18</v>
      </c>
      <c r="AO16" s="22">
        <v>17001</v>
      </c>
      <c r="AP16" s="42">
        <v>18</v>
      </c>
      <c r="AQ16" s="22">
        <v>29001</v>
      </c>
      <c r="AR16" s="42">
        <v>18</v>
      </c>
      <c r="AS16" s="31"/>
      <c r="AT16" s="42"/>
      <c r="AU16" s="31"/>
      <c r="AV16" s="42"/>
      <c r="AW16" s="31"/>
      <c r="AX16" s="42"/>
      <c r="AY16" s="31"/>
      <c r="AZ16" s="42"/>
      <c r="BA16" s="31"/>
      <c r="BB16" s="42"/>
      <c r="BC16" s="31"/>
      <c r="BD16" s="42"/>
      <c r="BE16" s="31"/>
      <c r="BF16" s="42"/>
      <c r="BG16" s="31"/>
      <c r="BH16" s="42"/>
    </row>
    <row r="17" spans="1:60" ht="15.75">
      <c r="A17" s="21">
        <v>64</v>
      </c>
      <c r="B17" s="42">
        <v>18</v>
      </c>
      <c r="C17" s="21">
        <v>73</v>
      </c>
      <c r="D17" s="42">
        <v>18</v>
      </c>
      <c r="E17" s="21">
        <v>118</v>
      </c>
      <c r="F17" s="42">
        <v>18</v>
      </c>
      <c r="G17" s="21">
        <v>87</v>
      </c>
      <c r="H17" s="42">
        <v>18</v>
      </c>
      <c r="I17" s="21">
        <v>98</v>
      </c>
      <c r="J17" s="42">
        <v>18</v>
      </c>
      <c r="K17" s="21">
        <v>165</v>
      </c>
      <c r="L17" s="42">
        <v>18</v>
      </c>
      <c r="M17" s="21">
        <v>240</v>
      </c>
      <c r="N17" s="42">
        <v>18</v>
      </c>
      <c r="O17" s="21">
        <v>402</v>
      </c>
      <c r="P17" s="42">
        <v>18</v>
      </c>
      <c r="Q17" s="21">
        <v>490</v>
      </c>
      <c r="R17" s="42">
        <v>18</v>
      </c>
      <c r="S17" s="21">
        <v>550</v>
      </c>
      <c r="T17" s="42">
        <v>18</v>
      </c>
      <c r="U17" s="21">
        <v>620</v>
      </c>
      <c r="V17" s="42">
        <v>18</v>
      </c>
      <c r="W17" s="22">
        <v>1180</v>
      </c>
      <c r="X17" s="42">
        <v>18</v>
      </c>
      <c r="Y17" s="22">
        <v>2090</v>
      </c>
      <c r="Z17" s="42">
        <v>18</v>
      </c>
      <c r="AA17" s="22">
        <v>2460</v>
      </c>
      <c r="AB17" s="42">
        <v>18</v>
      </c>
      <c r="AC17" s="22">
        <v>4250</v>
      </c>
      <c r="AD17" s="42">
        <v>18</v>
      </c>
      <c r="AE17" s="22">
        <v>6100</v>
      </c>
      <c r="AF17" s="42">
        <v>18</v>
      </c>
      <c r="AG17" s="22">
        <v>10000</v>
      </c>
      <c r="AH17" s="42">
        <v>18</v>
      </c>
      <c r="AI17" s="22">
        <v>17300</v>
      </c>
      <c r="AJ17" s="42">
        <v>18</v>
      </c>
      <c r="AK17" s="22">
        <v>5300</v>
      </c>
      <c r="AL17" s="42">
        <v>18</v>
      </c>
      <c r="AM17" s="22">
        <v>11200</v>
      </c>
      <c r="AN17" s="42">
        <v>18</v>
      </c>
      <c r="AO17" s="22">
        <v>17300</v>
      </c>
      <c r="AP17" s="42">
        <v>18</v>
      </c>
      <c r="AQ17" s="22">
        <v>30000</v>
      </c>
      <c r="AR17" s="42">
        <v>18</v>
      </c>
      <c r="AS17" s="31">
        <v>340</v>
      </c>
      <c r="AT17" s="42">
        <v>9</v>
      </c>
      <c r="AU17" s="31">
        <v>790</v>
      </c>
      <c r="AV17" s="42">
        <v>9</v>
      </c>
      <c r="AW17" s="31">
        <v>115</v>
      </c>
      <c r="AX17" s="42">
        <v>9</v>
      </c>
      <c r="AY17" s="31">
        <v>200</v>
      </c>
      <c r="AZ17" s="42">
        <v>9</v>
      </c>
      <c r="BA17" s="31">
        <v>500</v>
      </c>
      <c r="BB17" s="42">
        <v>9</v>
      </c>
      <c r="BC17" s="31">
        <v>1700</v>
      </c>
      <c r="BD17" s="42">
        <v>9</v>
      </c>
      <c r="BE17" s="31">
        <v>2000</v>
      </c>
      <c r="BF17" s="42">
        <v>9</v>
      </c>
      <c r="BG17" s="31">
        <v>1900</v>
      </c>
      <c r="BH17" s="42">
        <v>9</v>
      </c>
    </row>
    <row r="18" spans="1:60" ht="15.75">
      <c r="A18" s="21"/>
      <c r="B18" s="42">
        <v>17</v>
      </c>
      <c r="C18" s="21"/>
      <c r="D18" s="42">
        <v>17</v>
      </c>
      <c r="E18" s="21">
        <v>119</v>
      </c>
      <c r="F18" s="42">
        <v>17</v>
      </c>
      <c r="G18" s="21">
        <v>88</v>
      </c>
      <c r="H18" s="42">
        <v>17</v>
      </c>
      <c r="I18" s="21">
        <v>99</v>
      </c>
      <c r="J18" s="42">
        <v>17</v>
      </c>
      <c r="K18" s="21">
        <v>166</v>
      </c>
      <c r="L18" s="42">
        <v>17</v>
      </c>
      <c r="M18" s="21">
        <v>241</v>
      </c>
      <c r="N18" s="42">
        <v>17</v>
      </c>
      <c r="O18" s="21">
        <v>403</v>
      </c>
      <c r="P18" s="42">
        <v>17</v>
      </c>
      <c r="Q18" s="21">
        <v>491</v>
      </c>
      <c r="R18" s="42">
        <v>17</v>
      </c>
      <c r="S18" s="21">
        <v>551</v>
      </c>
      <c r="T18" s="42">
        <v>17</v>
      </c>
      <c r="U18" s="21">
        <v>621</v>
      </c>
      <c r="V18" s="42">
        <v>17</v>
      </c>
      <c r="W18" s="22">
        <v>1181</v>
      </c>
      <c r="X18" s="42">
        <v>17</v>
      </c>
      <c r="Y18" s="22">
        <v>2091</v>
      </c>
      <c r="Z18" s="42">
        <v>17</v>
      </c>
      <c r="AA18" s="22">
        <v>2461</v>
      </c>
      <c r="AB18" s="42">
        <v>17</v>
      </c>
      <c r="AC18" s="22">
        <v>4251</v>
      </c>
      <c r="AD18" s="42">
        <v>17</v>
      </c>
      <c r="AE18" s="22">
        <v>6101</v>
      </c>
      <c r="AF18" s="42">
        <v>17</v>
      </c>
      <c r="AG18" s="22">
        <v>10001</v>
      </c>
      <c r="AH18" s="42">
        <v>17</v>
      </c>
      <c r="AI18" s="22">
        <v>17301</v>
      </c>
      <c r="AJ18" s="42">
        <v>17</v>
      </c>
      <c r="AK18" s="22">
        <v>5301</v>
      </c>
      <c r="AL18" s="42">
        <v>17</v>
      </c>
      <c r="AM18" s="22">
        <v>11201</v>
      </c>
      <c r="AN18" s="42">
        <v>17</v>
      </c>
      <c r="AO18" s="22">
        <v>17301</v>
      </c>
      <c r="AP18" s="42">
        <v>17</v>
      </c>
      <c r="AQ18" s="22">
        <v>30001</v>
      </c>
      <c r="AR18" s="42">
        <v>17</v>
      </c>
      <c r="AS18" s="31"/>
      <c r="AT18" s="42"/>
      <c r="AU18" s="31"/>
      <c r="AV18" s="42"/>
      <c r="AW18" s="31"/>
      <c r="AX18" s="42"/>
      <c r="AY18" s="31"/>
      <c r="AZ18" s="42"/>
      <c r="BA18" s="31"/>
      <c r="BB18" s="42"/>
      <c r="BC18" s="31"/>
      <c r="BD18" s="42"/>
      <c r="BE18" s="31"/>
      <c r="BF18" s="42"/>
      <c r="BG18" s="31"/>
      <c r="BH18" s="42"/>
    </row>
    <row r="19" spans="1:60" ht="15.75">
      <c r="A19" s="21">
        <v>65</v>
      </c>
      <c r="B19" s="42">
        <v>17</v>
      </c>
      <c r="C19" s="21">
        <v>74</v>
      </c>
      <c r="D19" s="42">
        <v>17</v>
      </c>
      <c r="E19" s="21">
        <v>120</v>
      </c>
      <c r="F19" s="42">
        <v>17</v>
      </c>
      <c r="G19" s="21">
        <v>90</v>
      </c>
      <c r="H19" s="42">
        <v>17</v>
      </c>
      <c r="I19" s="21">
        <v>101</v>
      </c>
      <c r="J19" s="42">
        <v>17</v>
      </c>
      <c r="K19" s="21">
        <v>170</v>
      </c>
      <c r="L19" s="42">
        <v>17</v>
      </c>
      <c r="M19" s="21">
        <v>245</v>
      </c>
      <c r="N19" s="42">
        <v>17</v>
      </c>
      <c r="O19" s="21">
        <v>410</v>
      </c>
      <c r="P19" s="42">
        <v>17</v>
      </c>
      <c r="Q19" s="21">
        <v>500</v>
      </c>
      <c r="R19" s="42">
        <v>17</v>
      </c>
      <c r="S19" s="21">
        <v>560</v>
      </c>
      <c r="T19" s="42">
        <v>17</v>
      </c>
      <c r="U19" s="21">
        <v>630</v>
      </c>
      <c r="V19" s="42">
        <v>17</v>
      </c>
      <c r="W19" s="22">
        <v>1210</v>
      </c>
      <c r="X19" s="42">
        <v>17</v>
      </c>
      <c r="Y19" s="22">
        <v>2120</v>
      </c>
      <c r="Z19" s="42">
        <v>17</v>
      </c>
      <c r="AA19" s="22">
        <v>2500</v>
      </c>
      <c r="AB19" s="42">
        <v>17</v>
      </c>
      <c r="AC19" s="22">
        <v>4300</v>
      </c>
      <c r="AD19" s="42">
        <v>17</v>
      </c>
      <c r="AE19" s="22">
        <v>6200</v>
      </c>
      <c r="AF19" s="42">
        <v>17</v>
      </c>
      <c r="AG19" s="22">
        <v>10200</v>
      </c>
      <c r="AH19" s="42">
        <v>17</v>
      </c>
      <c r="AI19" s="22">
        <v>18000</v>
      </c>
      <c r="AJ19" s="42">
        <v>17</v>
      </c>
      <c r="AK19" s="22">
        <v>5450</v>
      </c>
      <c r="AL19" s="42">
        <v>17</v>
      </c>
      <c r="AM19" s="22">
        <v>11400</v>
      </c>
      <c r="AN19" s="42">
        <v>17</v>
      </c>
      <c r="AO19" s="22">
        <v>18000</v>
      </c>
      <c r="AP19" s="42">
        <v>17</v>
      </c>
      <c r="AQ19" s="22">
        <v>31000</v>
      </c>
      <c r="AR19" s="42">
        <v>17</v>
      </c>
      <c r="AS19" s="31">
        <v>360</v>
      </c>
      <c r="AT19" s="42">
        <v>10</v>
      </c>
      <c r="AU19" s="31">
        <v>820</v>
      </c>
      <c r="AV19" s="42">
        <v>10</v>
      </c>
      <c r="AW19" s="31">
        <v>120</v>
      </c>
      <c r="AX19" s="42">
        <v>10</v>
      </c>
      <c r="AY19" s="31">
        <v>220</v>
      </c>
      <c r="AZ19" s="42">
        <v>10</v>
      </c>
      <c r="BA19" s="31">
        <v>525</v>
      </c>
      <c r="BB19" s="42">
        <v>10</v>
      </c>
      <c r="BC19" s="31">
        <v>1800</v>
      </c>
      <c r="BD19" s="42">
        <v>10</v>
      </c>
      <c r="BE19" s="31">
        <v>2100</v>
      </c>
      <c r="BF19" s="42">
        <v>10</v>
      </c>
      <c r="BG19" s="31">
        <v>2000</v>
      </c>
      <c r="BH19" s="42">
        <v>10</v>
      </c>
    </row>
    <row r="20" spans="1:60" ht="15.75">
      <c r="A20" s="21"/>
      <c r="B20" s="42">
        <v>16</v>
      </c>
      <c r="C20" s="21"/>
      <c r="D20" s="42">
        <v>16</v>
      </c>
      <c r="E20" s="21">
        <v>121</v>
      </c>
      <c r="F20" s="42">
        <v>16</v>
      </c>
      <c r="G20" s="21">
        <v>91</v>
      </c>
      <c r="H20" s="42">
        <v>16</v>
      </c>
      <c r="I20" s="21">
        <v>102</v>
      </c>
      <c r="J20" s="42">
        <v>16</v>
      </c>
      <c r="K20" s="21">
        <v>171</v>
      </c>
      <c r="L20" s="42">
        <v>16</v>
      </c>
      <c r="M20" s="21">
        <v>246</v>
      </c>
      <c r="N20" s="42">
        <v>16</v>
      </c>
      <c r="O20" s="21">
        <v>411</v>
      </c>
      <c r="P20" s="42">
        <v>16</v>
      </c>
      <c r="Q20" s="21">
        <v>501</v>
      </c>
      <c r="R20" s="42">
        <v>16</v>
      </c>
      <c r="S20" s="21">
        <v>561</v>
      </c>
      <c r="T20" s="42">
        <v>16</v>
      </c>
      <c r="U20" s="21">
        <v>631</v>
      </c>
      <c r="V20" s="42">
        <v>16</v>
      </c>
      <c r="W20" s="22">
        <v>1211</v>
      </c>
      <c r="X20" s="42">
        <v>16</v>
      </c>
      <c r="Y20" s="22">
        <v>2121</v>
      </c>
      <c r="Z20" s="42">
        <v>16</v>
      </c>
      <c r="AA20" s="22">
        <v>2501</v>
      </c>
      <c r="AB20" s="42">
        <v>16</v>
      </c>
      <c r="AC20" s="22">
        <v>4301</v>
      </c>
      <c r="AD20" s="42">
        <v>16</v>
      </c>
      <c r="AE20" s="22">
        <v>6201</v>
      </c>
      <c r="AF20" s="42">
        <v>16</v>
      </c>
      <c r="AG20" s="22">
        <v>10201</v>
      </c>
      <c r="AH20" s="42">
        <v>16</v>
      </c>
      <c r="AI20" s="22">
        <v>18001</v>
      </c>
      <c r="AJ20" s="42">
        <v>16</v>
      </c>
      <c r="AK20" s="22">
        <v>5451</v>
      </c>
      <c r="AL20" s="42">
        <v>16</v>
      </c>
      <c r="AM20" s="22">
        <v>11401</v>
      </c>
      <c r="AN20" s="42">
        <v>16</v>
      </c>
      <c r="AO20" s="22">
        <v>18001</v>
      </c>
      <c r="AP20" s="42">
        <v>16</v>
      </c>
      <c r="AQ20" s="22">
        <v>31001</v>
      </c>
      <c r="AR20" s="42">
        <v>16</v>
      </c>
      <c r="AS20" s="31"/>
      <c r="AT20" s="42"/>
      <c r="AU20" s="31"/>
      <c r="AV20" s="42"/>
      <c r="AW20" s="31"/>
      <c r="AX20" s="42"/>
      <c r="AY20" s="31"/>
      <c r="AZ20" s="42"/>
      <c r="BA20" s="31"/>
      <c r="BB20" s="42"/>
      <c r="BC20" s="31"/>
      <c r="BD20" s="42"/>
      <c r="BE20" s="31"/>
      <c r="BF20" s="42"/>
      <c r="BG20" s="31"/>
      <c r="BH20" s="42"/>
    </row>
    <row r="21" spans="1:60" ht="15.75">
      <c r="A21" s="21">
        <v>66</v>
      </c>
      <c r="B21" s="42">
        <v>16</v>
      </c>
      <c r="C21" s="21">
        <v>75</v>
      </c>
      <c r="D21" s="42">
        <v>16</v>
      </c>
      <c r="E21" s="21">
        <v>122</v>
      </c>
      <c r="F21" s="42">
        <v>16</v>
      </c>
      <c r="G21" s="21">
        <v>94</v>
      </c>
      <c r="H21" s="42">
        <v>16</v>
      </c>
      <c r="I21" s="21">
        <v>105</v>
      </c>
      <c r="J21" s="42">
        <v>16</v>
      </c>
      <c r="K21" s="21">
        <v>175</v>
      </c>
      <c r="L21" s="42">
        <v>16</v>
      </c>
      <c r="M21" s="21">
        <v>250</v>
      </c>
      <c r="N21" s="42">
        <v>16</v>
      </c>
      <c r="O21" s="21">
        <v>418</v>
      </c>
      <c r="P21" s="42">
        <v>16</v>
      </c>
      <c r="Q21" s="21">
        <v>515</v>
      </c>
      <c r="R21" s="42">
        <v>16</v>
      </c>
      <c r="S21" s="21">
        <v>570</v>
      </c>
      <c r="T21" s="42">
        <v>16</v>
      </c>
      <c r="U21" s="21">
        <v>640</v>
      </c>
      <c r="V21" s="42">
        <v>16</v>
      </c>
      <c r="W21" s="22">
        <v>1240</v>
      </c>
      <c r="X21" s="42">
        <v>16</v>
      </c>
      <c r="Y21" s="22">
        <v>2150</v>
      </c>
      <c r="Z21" s="42">
        <v>16</v>
      </c>
      <c r="AA21" s="22">
        <v>2580</v>
      </c>
      <c r="AB21" s="42">
        <v>16</v>
      </c>
      <c r="AC21" s="22">
        <v>4400</v>
      </c>
      <c r="AD21" s="42">
        <v>16</v>
      </c>
      <c r="AE21" s="22">
        <v>6350</v>
      </c>
      <c r="AF21" s="42">
        <v>16</v>
      </c>
      <c r="AG21" s="22">
        <v>10400</v>
      </c>
      <c r="AH21" s="42">
        <v>16</v>
      </c>
      <c r="AI21" s="22">
        <v>18300</v>
      </c>
      <c r="AJ21" s="42">
        <v>16</v>
      </c>
      <c r="AK21" s="22">
        <v>6000</v>
      </c>
      <c r="AL21" s="42">
        <v>16</v>
      </c>
      <c r="AM21" s="22">
        <v>12000</v>
      </c>
      <c r="AN21" s="42">
        <v>16</v>
      </c>
      <c r="AO21" s="22">
        <v>18300</v>
      </c>
      <c r="AP21" s="42">
        <v>16</v>
      </c>
      <c r="AQ21" s="22">
        <v>32000</v>
      </c>
      <c r="AR21" s="42">
        <v>16</v>
      </c>
      <c r="AS21" s="31">
        <v>380</v>
      </c>
      <c r="AT21" s="42">
        <v>11</v>
      </c>
      <c r="AU21" s="31">
        <v>850</v>
      </c>
      <c r="AV21" s="42">
        <v>11</v>
      </c>
      <c r="AW21" s="31">
        <v>125</v>
      </c>
      <c r="AX21" s="42">
        <v>11</v>
      </c>
      <c r="AY21" s="31">
        <v>240</v>
      </c>
      <c r="AZ21" s="42">
        <v>11</v>
      </c>
      <c r="BA21" s="31">
        <v>550</v>
      </c>
      <c r="BB21" s="42">
        <v>11</v>
      </c>
      <c r="BC21" s="31">
        <v>1900</v>
      </c>
      <c r="BD21" s="42">
        <v>11</v>
      </c>
      <c r="BE21" s="31">
        <v>2200</v>
      </c>
      <c r="BF21" s="42">
        <v>11</v>
      </c>
      <c r="BG21" s="31">
        <v>2100</v>
      </c>
      <c r="BH21" s="42">
        <v>11</v>
      </c>
    </row>
    <row r="22" spans="1:60" ht="15.75">
      <c r="A22" s="21">
        <v>67</v>
      </c>
      <c r="B22" s="42">
        <v>15</v>
      </c>
      <c r="C22" s="21">
        <v>76</v>
      </c>
      <c r="D22" s="42">
        <v>15</v>
      </c>
      <c r="E22" s="21">
        <v>123</v>
      </c>
      <c r="F22" s="42">
        <v>15</v>
      </c>
      <c r="G22" s="21">
        <v>95</v>
      </c>
      <c r="H22" s="42">
        <v>15</v>
      </c>
      <c r="I22" s="21">
        <v>106</v>
      </c>
      <c r="J22" s="42">
        <v>15</v>
      </c>
      <c r="K22" s="21">
        <v>176</v>
      </c>
      <c r="L22" s="42">
        <v>15</v>
      </c>
      <c r="M22" s="21">
        <v>251</v>
      </c>
      <c r="N22" s="42">
        <v>15</v>
      </c>
      <c r="O22" s="21">
        <v>419</v>
      </c>
      <c r="P22" s="42">
        <v>15</v>
      </c>
      <c r="Q22" s="21">
        <v>516</v>
      </c>
      <c r="R22" s="42">
        <v>15</v>
      </c>
      <c r="S22" s="21">
        <v>571</v>
      </c>
      <c r="T22" s="42">
        <v>15</v>
      </c>
      <c r="U22" s="21">
        <v>641</v>
      </c>
      <c r="V22" s="42">
        <v>15</v>
      </c>
      <c r="W22" s="22">
        <v>1241</v>
      </c>
      <c r="X22" s="42">
        <v>15</v>
      </c>
      <c r="Y22" s="22">
        <v>2151</v>
      </c>
      <c r="Z22" s="42">
        <v>15</v>
      </c>
      <c r="AA22" s="22">
        <v>2581</v>
      </c>
      <c r="AB22" s="42">
        <v>15</v>
      </c>
      <c r="AC22" s="22">
        <v>4401</v>
      </c>
      <c r="AD22" s="42">
        <v>15</v>
      </c>
      <c r="AE22" s="22">
        <v>6351</v>
      </c>
      <c r="AF22" s="42">
        <v>15</v>
      </c>
      <c r="AG22" s="22">
        <v>10401</v>
      </c>
      <c r="AH22" s="42">
        <v>15</v>
      </c>
      <c r="AI22" s="22">
        <v>18301</v>
      </c>
      <c r="AJ22" s="42">
        <v>15</v>
      </c>
      <c r="AK22" s="22">
        <v>6001</v>
      </c>
      <c r="AL22" s="42">
        <v>15</v>
      </c>
      <c r="AM22" s="22">
        <v>12001</v>
      </c>
      <c r="AN22" s="42">
        <v>15</v>
      </c>
      <c r="AO22" s="22">
        <v>18301</v>
      </c>
      <c r="AP22" s="42">
        <v>15</v>
      </c>
      <c r="AQ22" s="22">
        <v>32001</v>
      </c>
      <c r="AR22" s="42">
        <v>15</v>
      </c>
      <c r="AS22" s="31"/>
      <c r="AT22" s="42"/>
      <c r="AU22" s="31"/>
      <c r="AV22" s="42"/>
      <c r="AW22" s="31"/>
      <c r="AX22" s="42"/>
      <c r="AY22" s="31"/>
      <c r="AZ22" s="42"/>
      <c r="BA22" s="31"/>
      <c r="BB22" s="42"/>
      <c r="BC22" s="31"/>
      <c r="BD22" s="42"/>
      <c r="BE22" s="31"/>
      <c r="BF22" s="42"/>
      <c r="BG22" s="31"/>
      <c r="BH22" s="42"/>
    </row>
    <row r="23" spans="1:60" ht="15.75">
      <c r="A23" s="21">
        <v>68</v>
      </c>
      <c r="B23" s="42">
        <v>15</v>
      </c>
      <c r="C23" s="21">
        <v>77</v>
      </c>
      <c r="D23" s="42">
        <v>15</v>
      </c>
      <c r="E23" s="21">
        <v>124</v>
      </c>
      <c r="F23" s="42">
        <v>15</v>
      </c>
      <c r="G23" s="21">
        <v>98</v>
      </c>
      <c r="H23" s="42">
        <v>15</v>
      </c>
      <c r="I23" s="21">
        <v>109</v>
      </c>
      <c r="J23" s="42">
        <v>15</v>
      </c>
      <c r="K23" s="21">
        <v>180</v>
      </c>
      <c r="L23" s="42">
        <v>15</v>
      </c>
      <c r="M23" s="21">
        <v>255</v>
      </c>
      <c r="N23" s="42">
        <v>15</v>
      </c>
      <c r="O23" s="21">
        <v>426</v>
      </c>
      <c r="P23" s="42">
        <v>15</v>
      </c>
      <c r="Q23" s="21">
        <v>530</v>
      </c>
      <c r="R23" s="42">
        <v>15</v>
      </c>
      <c r="S23" s="21">
        <v>580</v>
      </c>
      <c r="T23" s="42">
        <v>15</v>
      </c>
      <c r="U23" s="21">
        <v>650</v>
      </c>
      <c r="V23" s="42">
        <v>15</v>
      </c>
      <c r="W23" s="22">
        <v>1280</v>
      </c>
      <c r="X23" s="42">
        <v>15</v>
      </c>
      <c r="Y23" s="22">
        <v>2200</v>
      </c>
      <c r="Z23" s="42">
        <v>15</v>
      </c>
      <c r="AA23" s="22">
        <v>3060</v>
      </c>
      <c r="AB23" s="42">
        <v>15</v>
      </c>
      <c r="AC23" s="22">
        <v>4500</v>
      </c>
      <c r="AD23" s="42">
        <v>15</v>
      </c>
      <c r="AE23" s="22">
        <v>6500</v>
      </c>
      <c r="AF23" s="42">
        <v>15</v>
      </c>
      <c r="AG23" s="22">
        <v>11000</v>
      </c>
      <c r="AH23" s="42">
        <v>15</v>
      </c>
      <c r="AI23" s="22">
        <v>19000</v>
      </c>
      <c r="AJ23" s="42">
        <v>15</v>
      </c>
      <c r="AK23" s="22">
        <v>6150</v>
      </c>
      <c r="AL23" s="42">
        <v>15</v>
      </c>
      <c r="AM23" s="22">
        <v>12200</v>
      </c>
      <c r="AN23" s="42">
        <v>15</v>
      </c>
      <c r="AO23" s="22">
        <v>19000</v>
      </c>
      <c r="AP23" s="42">
        <v>15</v>
      </c>
      <c r="AQ23" s="22">
        <v>33000</v>
      </c>
      <c r="AR23" s="42">
        <v>15</v>
      </c>
      <c r="AS23" s="31">
        <v>400</v>
      </c>
      <c r="AT23" s="42">
        <v>12</v>
      </c>
      <c r="AU23" s="31">
        <v>880</v>
      </c>
      <c r="AV23" s="42">
        <v>12</v>
      </c>
      <c r="AW23" s="31">
        <v>130</v>
      </c>
      <c r="AX23" s="42">
        <v>12</v>
      </c>
      <c r="AY23" s="31">
        <v>260</v>
      </c>
      <c r="AZ23" s="42">
        <v>12</v>
      </c>
      <c r="BA23" s="31">
        <v>575</v>
      </c>
      <c r="BB23" s="42">
        <v>12</v>
      </c>
      <c r="BC23" s="31">
        <v>2000</v>
      </c>
      <c r="BD23" s="42">
        <v>12</v>
      </c>
      <c r="BE23" s="31">
        <v>2300</v>
      </c>
      <c r="BF23" s="42">
        <v>12</v>
      </c>
      <c r="BG23" s="31">
        <v>2200</v>
      </c>
      <c r="BH23" s="42">
        <v>12</v>
      </c>
    </row>
    <row r="24" spans="1:60" ht="15.75">
      <c r="A24" s="21">
        <v>69</v>
      </c>
      <c r="B24" s="42">
        <v>14</v>
      </c>
      <c r="C24" s="21">
        <v>78</v>
      </c>
      <c r="D24" s="42">
        <v>14</v>
      </c>
      <c r="E24" s="21">
        <v>125</v>
      </c>
      <c r="F24" s="42">
        <v>14</v>
      </c>
      <c r="G24" s="21">
        <v>99</v>
      </c>
      <c r="H24" s="42">
        <v>14</v>
      </c>
      <c r="I24" s="21">
        <v>110</v>
      </c>
      <c r="J24" s="42">
        <v>14</v>
      </c>
      <c r="K24" s="21">
        <v>181</v>
      </c>
      <c r="L24" s="42">
        <v>14</v>
      </c>
      <c r="M24" s="21">
        <v>256</v>
      </c>
      <c r="N24" s="42">
        <v>14</v>
      </c>
      <c r="O24" s="21">
        <v>427</v>
      </c>
      <c r="P24" s="42">
        <v>14</v>
      </c>
      <c r="Q24" s="21">
        <v>531</v>
      </c>
      <c r="R24" s="42">
        <v>14</v>
      </c>
      <c r="S24" s="21">
        <v>581</v>
      </c>
      <c r="T24" s="42">
        <v>14</v>
      </c>
      <c r="U24" s="21">
        <v>651</v>
      </c>
      <c r="V24" s="42">
        <v>14</v>
      </c>
      <c r="W24" s="22">
        <v>1281</v>
      </c>
      <c r="X24" s="42">
        <v>14</v>
      </c>
      <c r="Y24" s="22">
        <v>2201</v>
      </c>
      <c r="Z24" s="42">
        <v>14</v>
      </c>
      <c r="AA24" s="22">
        <v>30611</v>
      </c>
      <c r="AB24" s="42">
        <v>14</v>
      </c>
      <c r="AC24" s="22">
        <v>4501</v>
      </c>
      <c r="AD24" s="42">
        <v>14</v>
      </c>
      <c r="AE24" s="22">
        <v>6501</v>
      </c>
      <c r="AF24" s="42">
        <v>14</v>
      </c>
      <c r="AG24" s="22">
        <v>11001</v>
      </c>
      <c r="AH24" s="42">
        <v>14</v>
      </c>
      <c r="AI24" s="22">
        <v>19001</v>
      </c>
      <c r="AJ24" s="42">
        <v>14</v>
      </c>
      <c r="AK24" s="22">
        <v>6151</v>
      </c>
      <c r="AL24" s="42">
        <v>14</v>
      </c>
      <c r="AM24" s="22">
        <v>12201</v>
      </c>
      <c r="AN24" s="42">
        <v>14</v>
      </c>
      <c r="AO24" s="22">
        <v>19001</v>
      </c>
      <c r="AP24" s="42">
        <v>14</v>
      </c>
      <c r="AQ24" s="22">
        <v>33001</v>
      </c>
      <c r="AR24" s="42">
        <v>14</v>
      </c>
      <c r="AS24" s="31"/>
      <c r="AT24" s="42"/>
      <c r="AU24" s="31"/>
      <c r="AV24" s="42"/>
      <c r="AW24" s="31"/>
      <c r="AX24" s="42"/>
      <c r="AY24" s="31"/>
      <c r="AZ24" s="42"/>
      <c r="BA24" s="31"/>
      <c r="BB24" s="42"/>
      <c r="BC24" s="31"/>
      <c r="BD24" s="42"/>
      <c r="BE24" s="31"/>
      <c r="BF24" s="42"/>
      <c r="BG24" s="31"/>
      <c r="BH24" s="42"/>
    </row>
    <row r="25" spans="1:60" ht="15.75">
      <c r="A25" s="21">
        <v>70</v>
      </c>
      <c r="B25" s="42">
        <v>14</v>
      </c>
      <c r="C25" s="21">
        <v>79</v>
      </c>
      <c r="D25" s="42">
        <v>14</v>
      </c>
      <c r="E25" s="21">
        <v>127</v>
      </c>
      <c r="F25" s="42">
        <v>14</v>
      </c>
      <c r="G25" s="23">
        <v>102</v>
      </c>
      <c r="H25" s="42">
        <v>14</v>
      </c>
      <c r="I25" s="21">
        <v>113</v>
      </c>
      <c r="J25" s="42">
        <v>14</v>
      </c>
      <c r="K25" s="21">
        <v>185</v>
      </c>
      <c r="L25" s="42">
        <v>14</v>
      </c>
      <c r="M25" s="21">
        <v>260</v>
      </c>
      <c r="N25" s="42">
        <v>14</v>
      </c>
      <c r="O25" s="21">
        <v>434</v>
      </c>
      <c r="P25" s="42">
        <v>14</v>
      </c>
      <c r="Q25" s="21">
        <v>545</v>
      </c>
      <c r="R25" s="42">
        <v>14</v>
      </c>
      <c r="S25" s="21">
        <v>595</v>
      </c>
      <c r="T25" s="42">
        <v>14</v>
      </c>
      <c r="U25" s="21">
        <v>680</v>
      </c>
      <c r="V25" s="42">
        <v>14</v>
      </c>
      <c r="W25" s="22">
        <v>1320</v>
      </c>
      <c r="X25" s="42">
        <v>14</v>
      </c>
      <c r="Y25" s="22">
        <v>2250</v>
      </c>
      <c r="Z25" s="42">
        <v>14</v>
      </c>
      <c r="AA25" s="22">
        <v>3140</v>
      </c>
      <c r="AB25" s="42">
        <v>14</v>
      </c>
      <c r="AC25" s="22">
        <v>5000</v>
      </c>
      <c r="AD25" s="42">
        <v>14</v>
      </c>
      <c r="AE25" s="22">
        <v>7100</v>
      </c>
      <c r="AF25" s="42">
        <v>14</v>
      </c>
      <c r="AG25" s="22">
        <v>11200</v>
      </c>
      <c r="AH25" s="42">
        <v>14</v>
      </c>
      <c r="AI25" s="22">
        <v>19300</v>
      </c>
      <c r="AJ25" s="42">
        <v>14</v>
      </c>
      <c r="AK25" s="22">
        <v>6300</v>
      </c>
      <c r="AL25" s="42">
        <v>14</v>
      </c>
      <c r="AM25" s="22">
        <v>12400</v>
      </c>
      <c r="AN25" s="42">
        <v>14</v>
      </c>
      <c r="AO25" s="22">
        <v>19300</v>
      </c>
      <c r="AP25" s="42">
        <v>14</v>
      </c>
      <c r="AQ25" s="22">
        <v>34000</v>
      </c>
      <c r="AR25" s="42">
        <v>14</v>
      </c>
      <c r="AS25" s="31">
        <v>420</v>
      </c>
      <c r="AT25" s="42">
        <v>13</v>
      </c>
      <c r="AU25" s="31">
        <v>910</v>
      </c>
      <c r="AV25" s="42">
        <v>13</v>
      </c>
      <c r="AW25" s="31">
        <v>140</v>
      </c>
      <c r="AX25" s="42">
        <v>13</v>
      </c>
      <c r="AY25" s="31">
        <v>280</v>
      </c>
      <c r="AZ25" s="42">
        <v>13</v>
      </c>
      <c r="BA25" s="31">
        <v>600</v>
      </c>
      <c r="BB25" s="42">
        <v>13</v>
      </c>
      <c r="BC25" s="31">
        <v>2100</v>
      </c>
      <c r="BD25" s="42">
        <v>13</v>
      </c>
      <c r="BE25" s="31">
        <v>2400</v>
      </c>
      <c r="BF25" s="42">
        <v>13</v>
      </c>
      <c r="BG25" s="31">
        <v>2300</v>
      </c>
      <c r="BH25" s="42">
        <v>13</v>
      </c>
    </row>
    <row r="26" spans="1:60" ht="15.75">
      <c r="A26" s="21">
        <v>71</v>
      </c>
      <c r="B26" s="42">
        <v>13</v>
      </c>
      <c r="C26" s="21">
        <v>80</v>
      </c>
      <c r="D26" s="42">
        <v>13</v>
      </c>
      <c r="E26" s="21">
        <v>128</v>
      </c>
      <c r="F26" s="42">
        <v>13</v>
      </c>
      <c r="G26" s="23">
        <v>103</v>
      </c>
      <c r="H26" s="42">
        <v>13</v>
      </c>
      <c r="I26" s="21">
        <v>114</v>
      </c>
      <c r="J26" s="42">
        <v>13</v>
      </c>
      <c r="K26" s="21">
        <v>186</v>
      </c>
      <c r="L26" s="42">
        <v>13</v>
      </c>
      <c r="M26" s="21">
        <v>261</v>
      </c>
      <c r="N26" s="42">
        <v>13</v>
      </c>
      <c r="O26" s="21">
        <v>435</v>
      </c>
      <c r="P26" s="42">
        <v>13</v>
      </c>
      <c r="Q26" s="21">
        <v>546</v>
      </c>
      <c r="R26" s="42">
        <v>13</v>
      </c>
      <c r="S26" s="21">
        <v>597</v>
      </c>
      <c r="T26" s="42">
        <v>13</v>
      </c>
      <c r="U26" s="21">
        <v>681</v>
      </c>
      <c r="V26" s="42">
        <v>13</v>
      </c>
      <c r="W26" s="22">
        <v>1321</v>
      </c>
      <c r="X26" s="42">
        <v>13</v>
      </c>
      <c r="Y26" s="22">
        <v>2251</v>
      </c>
      <c r="Z26" s="42">
        <v>13</v>
      </c>
      <c r="AA26" s="22">
        <v>2141</v>
      </c>
      <c r="AB26" s="42">
        <v>13</v>
      </c>
      <c r="AC26" s="22">
        <v>5001</v>
      </c>
      <c r="AD26" s="42">
        <v>13</v>
      </c>
      <c r="AE26" s="22">
        <v>7101</v>
      </c>
      <c r="AF26" s="42">
        <v>13</v>
      </c>
      <c r="AG26" s="22">
        <v>11201</v>
      </c>
      <c r="AH26" s="42">
        <v>13</v>
      </c>
      <c r="AI26" s="22">
        <v>19301</v>
      </c>
      <c r="AJ26" s="42">
        <v>13</v>
      </c>
      <c r="AK26" s="22">
        <v>6301</v>
      </c>
      <c r="AL26" s="42">
        <v>13</v>
      </c>
      <c r="AM26" s="22">
        <v>12401</v>
      </c>
      <c r="AN26" s="42">
        <v>13</v>
      </c>
      <c r="AO26" s="22">
        <v>19301</v>
      </c>
      <c r="AP26" s="42">
        <v>13</v>
      </c>
      <c r="AQ26" s="22">
        <v>34001</v>
      </c>
      <c r="AR26" s="42">
        <v>13</v>
      </c>
      <c r="AS26" s="31"/>
      <c r="AT26" s="42"/>
      <c r="AU26" s="31"/>
      <c r="AV26" s="42"/>
      <c r="AW26" s="31"/>
      <c r="AX26" s="42"/>
      <c r="AY26" s="31"/>
      <c r="AZ26" s="42"/>
      <c r="BA26" s="31"/>
      <c r="BB26" s="42"/>
      <c r="BC26" s="31"/>
      <c r="BD26" s="42"/>
      <c r="BE26" s="31"/>
      <c r="BF26" s="42"/>
      <c r="BG26" s="31"/>
      <c r="BH26" s="42"/>
    </row>
    <row r="27" spans="1:60" ht="15.75">
      <c r="A27" s="21">
        <v>72</v>
      </c>
      <c r="B27" s="42">
        <v>13</v>
      </c>
      <c r="C27" s="21">
        <v>81</v>
      </c>
      <c r="D27" s="42">
        <v>13</v>
      </c>
      <c r="E27" s="21">
        <v>130</v>
      </c>
      <c r="F27" s="42">
        <v>13</v>
      </c>
      <c r="G27" s="21">
        <v>106</v>
      </c>
      <c r="H27" s="42">
        <v>13</v>
      </c>
      <c r="I27" s="21">
        <v>117</v>
      </c>
      <c r="J27" s="42">
        <v>13</v>
      </c>
      <c r="K27" s="21">
        <v>190</v>
      </c>
      <c r="L27" s="42">
        <v>13</v>
      </c>
      <c r="M27" s="21">
        <v>265</v>
      </c>
      <c r="N27" s="42">
        <v>13</v>
      </c>
      <c r="O27" s="21">
        <v>442</v>
      </c>
      <c r="P27" s="42">
        <v>13</v>
      </c>
      <c r="Q27" s="21">
        <v>560</v>
      </c>
      <c r="R27" s="42">
        <v>13</v>
      </c>
      <c r="S27" s="21">
        <v>610</v>
      </c>
      <c r="T27" s="42">
        <v>13</v>
      </c>
      <c r="U27" s="21">
        <v>710</v>
      </c>
      <c r="V27" s="42">
        <v>13</v>
      </c>
      <c r="W27" s="22">
        <v>1360</v>
      </c>
      <c r="X27" s="42">
        <v>13</v>
      </c>
      <c r="Y27" s="22">
        <v>2300</v>
      </c>
      <c r="Z27" s="42">
        <v>13</v>
      </c>
      <c r="AA27" s="22">
        <v>3220</v>
      </c>
      <c r="AB27" s="42">
        <v>13</v>
      </c>
      <c r="AC27" s="22">
        <v>5150</v>
      </c>
      <c r="AD27" s="42">
        <v>13</v>
      </c>
      <c r="AE27" s="22">
        <v>7300</v>
      </c>
      <c r="AF27" s="42">
        <v>13</v>
      </c>
      <c r="AG27" s="22">
        <v>11400</v>
      </c>
      <c r="AH27" s="42">
        <v>13</v>
      </c>
      <c r="AI27" s="22">
        <v>20000</v>
      </c>
      <c r="AJ27" s="42">
        <v>13</v>
      </c>
      <c r="AK27" s="22">
        <v>6450</v>
      </c>
      <c r="AL27" s="42">
        <v>13</v>
      </c>
      <c r="AM27" s="22">
        <v>13000</v>
      </c>
      <c r="AN27" s="42">
        <v>13</v>
      </c>
      <c r="AO27" s="22">
        <v>20000</v>
      </c>
      <c r="AP27" s="42">
        <v>13</v>
      </c>
      <c r="AQ27" s="22">
        <v>35000</v>
      </c>
      <c r="AR27" s="42">
        <v>13</v>
      </c>
      <c r="AS27" s="31">
        <v>440</v>
      </c>
      <c r="AT27" s="42">
        <v>14</v>
      </c>
      <c r="AU27" s="31">
        <v>950</v>
      </c>
      <c r="AV27" s="42">
        <v>14</v>
      </c>
      <c r="AW27" s="31">
        <v>150</v>
      </c>
      <c r="AX27" s="42">
        <v>14</v>
      </c>
      <c r="AY27" s="31">
        <v>300</v>
      </c>
      <c r="AZ27" s="42">
        <v>14</v>
      </c>
      <c r="BA27" s="31">
        <v>650</v>
      </c>
      <c r="BB27" s="42">
        <v>14</v>
      </c>
      <c r="BC27" s="31">
        <v>2200</v>
      </c>
      <c r="BD27" s="42">
        <v>14</v>
      </c>
      <c r="BE27" s="31">
        <v>2500</v>
      </c>
      <c r="BF27" s="42">
        <v>14</v>
      </c>
      <c r="BG27" s="31">
        <v>2400</v>
      </c>
      <c r="BH27" s="42">
        <v>14</v>
      </c>
    </row>
    <row r="28" spans="1:60" ht="15.75">
      <c r="A28" s="21">
        <v>73</v>
      </c>
      <c r="B28" s="42">
        <v>12</v>
      </c>
      <c r="C28" s="21">
        <v>82</v>
      </c>
      <c r="D28" s="42">
        <v>12</v>
      </c>
      <c r="E28" s="21">
        <v>131</v>
      </c>
      <c r="F28" s="42">
        <v>12</v>
      </c>
      <c r="G28" s="21">
        <v>107</v>
      </c>
      <c r="H28" s="42">
        <v>12</v>
      </c>
      <c r="I28" s="21">
        <v>118</v>
      </c>
      <c r="J28" s="42">
        <v>12</v>
      </c>
      <c r="K28" s="21">
        <v>191</v>
      </c>
      <c r="L28" s="42">
        <v>12</v>
      </c>
      <c r="M28" s="21">
        <v>266</v>
      </c>
      <c r="N28" s="42">
        <v>12</v>
      </c>
      <c r="O28" s="21">
        <v>443</v>
      </c>
      <c r="P28" s="42">
        <v>12</v>
      </c>
      <c r="Q28" s="21">
        <v>561</v>
      </c>
      <c r="R28" s="42">
        <v>12</v>
      </c>
      <c r="S28" s="21">
        <v>611</v>
      </c>
      <c r="T28" s="42">
        <v>12</v>
      </c>
      <c r="U28" s="21">
        <v>711</v>
      </c>
      <c r="V28" s="42">
        <v>12</v>
      </c>
      <c r="W28" s="22">
        <v>1361</v>
      </c>
      <c r="X28" s="42">
        <v>12</v>
      </c>
      <c r="Y28" s="22">
        <v>2301</v>
      </c>
      <c r="Z28" s="42">
        <v>12</v>
      </c>
      <c r="AA28" s="22">
        <v>3221</v>
      </c>
      <c r="AB28" s="42">
        <v>12</v>
      </c>
      <c r="AC28" s="22">
        <v>6151</v>
      </c>
      <c r="AD28" s="42">
        <v>12</v>
      </c>
      <c r="AE28" s="22">
        <v>7301</v>
      </c>
      <c r="AF28" s="42">
        <v>12</v>
      </c>
      <c r="AG28" s="22">
        <v>11401</v>
      </c>
      <c r="AH28" s="42">
        <v>12</v>
      </c>
      <c r="AI28" s="22">
        <v>20001</v>
      </c>
      <c r="AJ28" s="42">
        <v>12</v>
      </c>
      <c r="AK28" s="22">
        <v>6451</v>
      </c>
      <c r="AL28" s="42">
        <v>12</v>
      </c>
      <c r="AM28" s="22">
        <v>13001</v>
      </c>
      <c r="AN28" s="42">
        <v>12</v>
      </c>
      <c r="AO28" s="22">
        <v>20001</v>
      </c>
      <c r="AP28" s="42">
        <v>12</v>
      </c>
      <c r="AQ28" s="22">
        <v>35001</v>
      </c>
      <c r="AR28" s="42">
        <v>12</v>
      </c>
      <c r="AS28" s="31"/>
      <c r="AT28" s="42"/>
      <c r="AU28" s="31"/>
      <c r="AV28" s="42"/>
      <c r="AW28" s="31"/>
      <c r="AX28" s="42"/>
      <c r="AY28" s="31"/>
      <c r="AZ28" s="42"/>
      <c r="BA28" s="31"/>
      <c r="BB28" s="42"/>
      <c r="BC28" s="31"/>
      <c r="BD28" s="42"/>
      <c r="BE28" s="31"/>
      <c r="BF28" s="42"/>
      <c r="BG28" s="31"/>
      <c r="BH28" s="42"/>
    </row>
    <row r="29" spans="1:60" ht="15.75">
      <c r="A29" s="21">
        <v>74</v>
      </c>
      <c r="B29" s="42">
        <v>12</v>
      </c>
      <c r="C29" s="21">
        <v>83</v>
      </c>
      <c r="D29" s="42">
        <v>12</v>
      </c>
      <c r="E29" s="21">
        <v>133</v>
      </c>
      <c r="F29" s="42">
        <v>12</v>
      </c>
      <c r="G29" s="21">
        <v>110</v>
      </c>
      <c r="H29" s="42">
        <v>12</v>
      </c>
      <c r="I29" s="21">
        <v>121</v>
      </c>
      <c r="J29" s="42">
        <v>12</v>
      </c>
      <c r="K29" s="21">
        <v>195</v>
      </c>
      <c r="L29" s="42">
        <v>12</v>
      </c>
      <c r="M29" s="21">
        <v>270</v>
      </c>
      <c r="N29" s="42">
        <v>12</v>
      </c>
      <c r="O29" s="21">
        <v>450</v>
      </c>
      <c r="P29" s="42">
        <v>12</v>
      </c>
      <c r="Q29" s="21">
        <v>575</v>
      </c>
      <c r="R29" s="42">
        <v>12</v>
      </c>
      <c r="S29" s="21">
        <v>625</v>
      </c>
      <c r="T29" s="42">
        <v>12</v>
      </c>
      <c r="U29" s="21">
        <v>740</v>
      </c>
      <c r="V29" s="42">
        <v>12</v>
      </c>
      <c r="W29" s="22">
        <v>1400</v>
      </c>
      <c r="X29" s="42">
        <v>12</v>
      </c>
      <c r="Y29" s="22">
        <v>2350</v>
      </c>
      <c r="Z29" s="42">
        <v>12</v>
      </c>
      <c r="AA29" s="22">
        <v>3300</v>
      </c>
      <c r="AB29" s="42">
        <v>12</v>
      </c>
      <c r="AC29" s="22">
        <v>5300</v>
      </c>
      <c r="AD29" s="42">
        <v>12</v>
      </c>
      <c r="AE29" s="22">
        <v>7500</v>
      </c>
      <c r="AF29" s="42">
        <v>12</v>
      </c>
      <c r="AG29" s="22">
        <v>12000</v>
      </c>
      <c r="AH29" s="42">
        <v>12</v>
      </c>
      <c r="AI29" s="22">
        <v>20300</v>
      </c>
      <c r="AJ29" s="42">
        <v>12</v>
      </c>
      <c r="AK29" s="22">
        <v>7000</v>
      </c>
      <c r="AL29" s="42">
        <v>12</v>
      </c>
      <c r="AM29" s="22">
        <v>13300</v>
      </c>
      <c r="AN29" s="42">
        <v>12</v>
      </c>
      <c r="AO29" s="22">
        <v>20300</v>
      </c>
      <c r="AP29" s="42">
        <v>12</v>
      </c>
      <c r="AQ29" s="22">
        <v>36000</v>
      </c>
      <c r="AR29" s="42">
        <v>12</v>
      </c>
      <c r="AS29" s="31">
        <v>460</v>
      </c>
      <c r="AT29" s="42">
        <v>15</v>
      </c>
      <c r="AU29" s="31">
        <v>1000</v>
      </c>
      <c r="AV29" s="42">
        <v>15</v>
      </c>
      <c r="AW29" s="31">
        <v>160</v>
      </c>
      <c r="AX29" s="42">
        <v>15</v>
      </c>
      <c r="AY29" s="31">
        <v>320</v>
      </c>
      <c r="AZ29" s="42">
        <v>15</v>
      </c>
      <c r="BA29" s="31">
        <v>700</v>
      </c>
      <c r="BB29" s="42">
        <v>15</v>
      </c>
      <c r="BC29" s="31">
        <v>2300</v>
      </c>
      <c r="BD29" s="42">
        <v>15</v>
      </c>
      <c r="BE29" s="31">
        <v>2700</v>
      </c>
      <c r="BF29" s="42">
        <v>15</v>
      </c>
      <c r="BG29" s="31">
        <v>2500</v>
      </c>
      <c r="BH29" s="42">
        <v>15</v>
      </c>
    </row>
    <row r="30" spans="1:60" ht="15.75">
      <c r="A30" s="21">
        <v>75</v>
      </c>
      <c r="B30" s="42">
        <v>11</v>
      </c>
      <c r="C30" s="21">
        <v>84</v>
      </c>
      <c r="D30" s="42">
        <v>11</v>
      </c>
      <c r="E30" s="21">
        <v>134</v>
      </c>
      <c r="F30" s="42">
        <v>11</v>
      </c>
      <c r="G30" s="21">
        <v>111</v>
      </c>
      <c r="H30" s="42">
        <v>11</v>
      </c>
      <c r="I30" s="21">
        <v>122</v>
      </c>
      <c r="J30" s="42">
        <v>11</v>
      </c>
      <c r="K30" s="21">
        <v>196</v>
      </c>
      <c r="L30" s="42">
        <v>11</v>
      </c>
      <c r="M30" s="21">
        <v>271</v>
      </c>
      <c r="N30" s="42">
        <v>11</v>
      </c>
      <c r="O30" s="21">
        <v>451</v>
      </c>
      <c r="P30" s="42">
        <v>11</v>
      </c>
      <c r="Q30" s="21">
        <v>576</v>
      </c>
      <c r="R30" s="42">
        <v>11</v>
      </c>
      <c r="S30" s="21">
        <v>626</v>
      </c>
      <c r="T30" s="42">
        <v>11</v>
      </c>
      <c r="U30" s="21">
        <v>741</v>
      </c>
      <c r="V30" s="42">
        <v>11</v>
      </c>
      <c r="W30" s="22">
        <v>1401</v>
      </c>
      <c r="X30" s="42">
        <v>11</v>
      </c>
      <c r="Y30" s="22">
        <v>2351</v>
      </c>
      <c r="Z30" s="42">
        <v>11</v>
      </c>
      <c r="AA30" s="22">
        <v>3301</v>
      </c>
      <c r="AB30" s="42">
        <v>11</v>
      </c>
      <c r="AC30" s="22">
        <v>6301</v>
      </c>
      <c r="AD30" s="42">
        <v>11</v>
      </c>
      <c r="AE30" s="22">
        <v>7501</v>
      </c>
      <c r="AF30" s="42">
        <v>11</v>
      </c>
      <c r="AG30" s="22">
        <v>12001</v>
      </c>
      <c r="AH30" s="42">
        <v>11</v>
      </c>
      <c r="AI30" s="22">
        <v>20301</v>
      </c>
      <c r="AJ30" s="42">
        <v>11</v>
      </c>
      <c r="AK30" s="22">
        <v>7001</v>
      </c>
      <c r="AL30" s="42">
        <v>11</v>
      </c>
      <c r="AM30" s="22">
        <v>13301</v>
      </c>
      <c r="AN30" s="42">
        <v>11</v>
      </c>
      <c r="AO30" s="22">
        <v>20301</v>
      </c>
      <c r="AP30" s="42">
        <v>11</v>
      </c>
      <c r="AQ30" s="22">
        <v>36001</v>
      </c>
      <c r="AR30" s="42">
        <v>11</v>
      </c>
      <c r="AS30" s="31"/>
      <c r="AT30" s="42"/>
      <c r="AU30" s="31"/>
      <c r="AV30" s="42"/>
      <c r="AW30" s="31"/>
      <c r="AX30" s="42"/>
      <c r="AY30" s="31"/>
      <c r="AZ30" s="42"/>
      <c r="BA30" s="31"/>
      <c r="BB30" s="42"/>
      <c r="BC30" s="31"/>
      <c r="BD30" s="42"/>
      <c r="BE30" s="31"/>
      <c r="BF30" s="42"/>
      <c r="BG30" s="31"/>
      <c r="BH30" s="42"/>
    </row>
    <row r="31" spans="1:60" ht="15.75">
      <c r="A31" s="21">
        <v>76</v>
      </c>
      <c r="B31" s="42">
        <v>11</v>
      </c>
      <c r="C31" s="21">
        <v>85</v>
      </c>
      <c r="D31" s="42">
        <v>11</v>
      </c>
      <c r="E31" s="21">
        <v>136</v>
      </c>
      <c r="F31" s="42">
        <v>11</v>
      </c>
      <c r="G31" s="21">
        <v>114</v>
      </c>
      <c r="H31" s="42">
        <v>11</v>
      </c>
      <c r="I31" s="21">
        <v>125</v>
      </c>
      <c r="J31" s="42">
        <v>11</v>
      </c>
      <c r="K31" s="21">
        <v>200</v>
      </c>
      <c r="L31" s="42">
        <v>11</v>
      </c>
      <c r="M31" s="21">
        <v>280</v>
      </c>
      <c r="N31" s="42">
        <v>11</v>
      </c>
      <c r="O31" s="21">
        <v>460</v>
      </c>
      <c r="P31" s="42">
        <v>11</v>
      </c>
      <c r="Q31" s="21">
        <v>590</v>
      </c>
      <c r="R31" s="42">
        <v>11</v>
      </c>
      <c r="S31" s="21">
        <v>640</v>
      </c>
      <c r="T31" s="42">
        <v>11</v>
      </c>
      <c r="U31" s="21">
        <v>770</v>
      </c>
      <c r="V31" s="42">
        <v>11</v>
      </c>
      <c r="W31" s="22">
        <v>1450</v>
      </c>
      <c r="X31" s="42">
        <v>11</v>
      </c>
      <c r="Y31" s="22">
        <v>2400</v>
      </c>
      <c r="Z31" s="42">
        <v>11</v>
      </c>
      <c r="AA31" s="22">
        <v>3400</v>
      </c>
      <c r="AB31" s="42">
        <v>11</v>
      </c>
      <c r="AC31" s="22">
        <v>5450</v>
      </c>
      <c r="AD31" s="42">
        <v>11</v>
      </c>
      <c r="AE31" s="22">
        <v>8100</v>
      </c>
      <c r="AF31" s="42">
        <v>11</v>
      </c>
      <c r="AG31" s="22">
        <v>12200</v>
      </c>
      <c r="AH31" s="42">
        <v>11</v>
      </c>
      <c r="AI31" s="22">
        <v>21000</v>
      </c>
      <c r="AJ31" s="42">
        <v>11</v>
      </c>
      <c r="AK31" s="22">
        <v>7200</v>
      </c>
      <c r="AL31" s="42">
        <v>11</v>
      </c>
      <c r="AM31" s="22">
        <v>14000</v>
      </c>
      <c r="AN31" s="42">
        <v>11</v>
      </c>
      <c r="AO31" s="22">
        <v>21000</v>
      </c>
      <c r="AP31" s="42">
        <v>11</v>
      </c>
      <c r="AQ31" s="22">
        <v>37000</v>
      </c>
      <c r="AR31" s="42">
        <v>11</v>
      </c>
      <c r="AS31" s="31">
        <v>480</v>
      </c>
      <c r="AT31" s="42">
        <v>16</v>
      </c>
      <c r="AU31" s="31">
        <v>1050</v>
      </c>
      <c r="AV31" s="42">
        <v>16</v>
      </c>
      <c r="AW31" s="31">
        <v>165</v>
      </c>
      <c r="AX31" s="42">
        <v>16</v>
      </c>
      <c r="AY31" s="31">
        <v>340</v>
      </c>
      <c r="AZ31" s="42">
        <v>16</v>
      </c>
      <c r="BA31" s="31">
        <v>750</v>
      </c>
      <c r="BB31" s="42">
        <v>16</v>
      </c>
      <c r="BC31" s="31">
        <v>2400</v>
      </c>
      <c r="BD31" s="42">
        <v>16</v>
      </c>
      <c r="BE31" s="31">
        <v>2900</v>
      </c>
      <c r="BF31" s="42">
        <v>16</v>
      </c>
      <c r="BG31" s="31">
        <v>2600</v>
      </c>
      <c r="BH31" s="42">
        <v>16</v>
      </c>
    </row>
    <row r="32" spans="1:60" ht="15.75">
      <c r="A32" s="21">
        <v>77</v>
      </c>
      <c r="B32" s="42">
        <v>10</v>
      </c>
      <c r="C32" s="21">
        <v>86</v>
      </c>
      <c r="D32" s="42">
        <v>10</v>
      </c>
      <c r="E32" s="21">
        <v>137</v>
      </c>
      <c r="F32" s="42">
        <v>10</v>
      </c>
      <c r="G32" s="21">
        <v>115</v>
      </c>
      <c r="H32" s="42">
        <v>10</v>
      </c>
      <c r="I32" s="21">
        <v>126</v>
      </c>
      <c r="J32" s="42">
        <v>10</v>
      </c>
      <c r="K32" s="21">
        <v>201</v>
      </c>
      <c r="L32" s="42">
        <v>10</v>
      </c>
      <c r="M32" s="21">
        <v>281</v>
      </c>
      <c r="N32" s="42">
        <v>10</v>
      </c>
      <c r="O32" s="21">
        <v>461</v>
      </c>
      <c r="P32" s="42">
        <v>10</v>
      </c>
      <c r="Q32" s="21">
        <v>591</v>
      </c>
      <c r="R32" s="42">
        <v>10</v>
      </c>
      <c r="S32" s="21">
        <v>641</v>
      </c>
      <c r="T32" s="42">
        <v>10</v>
      </c>
      <c r="U32" s="21">
        <v>771</v>
      </c>
      <c r="V32" s="42">
        <v>10</v>
      </c>
      <c r="W32" s="22">
        <v>1451</v>
      </c>
      <c r="X32" s="42">
        <v>10</v>
      </c>
      <c r="Y32" s="22">
        <v>2401</v>
      </c>
      <c r="Z32" s="42">
        <v>10</v>
      </c>
      <c r="AA32" s="22">
        <v>3401</v>
      </c>
      <c r="AB32" s="42">
        <v>10</v>
      </c>
      <c r="AC32" s="22">
        <v>6451</v>
      </c>
      <c r="AD32" s="42">
        <v>10</v>
      </c>
      <c r="AE32" s="22">
        <v>8101</v>
      </c>
      <c r="AF32" s="42">
        <v>10</v>
      </c>
      <c r="AG32" s="22">
        <v>12201</v>
      </c>
      <c r="AH32" s="42">
        <v>10</v>
      </c>
      <c r="AI32" s="22">
        <v>21001</v>
      </c>
      <c r="AJ32" s="42">
        <v>10</v>
      </c>
      <c r="AK32" s="22">
        <v>7201</v>
      </c>
      <c r="AL32" s="42">
        <v>10</v>
      </c>
      <c r="AM32" s="22">
        <v>14001</v>
      </c>
      <c r="AN32" s="42">
        <v>10</v>
      </c>
      <c r="AO32" s="22">
        <v>21001</v>
      </c>
      <c r="AP32" s="42">
        <v>10</v>
      </c>
      <c r="AQ32" s="22">
        <v>37001</v>
      </c>
      <c r="AR32" s="42">
        <v>10</v>
      </c>
      <c r="AS32" s="31"/>
      <c r="AT32" s="42"/>
      <c r="AU32" s="31"/>
      <c r="AV32" s="42"/>
      <c r="AW32" s="31"/>
      <c r="AX32" s="42"/>
      <c r="AY32" s="31"/>
      <c r="AZ32" s="42"/>
      <c r="BA32" s="31"/>
      <c r="BB32" s="42"/>
      <c r="BC32" s="31"/>
      <c r="BD32" s="42"/>
      <c r="BE32" s="31"/>
      <c r="BF32" s="42"/>
      <c r="BG32" s="31"/>
      <c r="BH32" s="42"/>
    </row>
    <row r="33" spans="1:60" ht="15.75">
      <c r="A33" s="21">
        <v>78</v>
      </c>
      <c r="B33" s="42">
        <v>10</v>
      </c>
      <c r="C33" s="21">
        <v>87</v>
      </c>
      <c r="D33" s="42">
        <v>10</v>
      </c>
      <c r="E33" s="21">
        <v>140</v>
      </c>
      <c r="F33" s="42">
        <v>10</v>
      </c>
      <c r="G33" s="21">
        <v>118</v>
      </c>
      <c r="H33" s="42">
        <v>10</v>
      </c>
      <c r="I33" s="21">
        <v>129</v>
      </c>
      <c r="J33" s="42">
        <v>10</v>
      </c>
      <c r="K33" s="21">
        <v>205</v>
      </c>
      <c r="L33" s="42">
        <v>10</v>
      </c>
      <c r="M33" s="21">
        <v>290</v>
      </c>
      <c r="N33" s="42">
        <v>10</v>
      </c>
      <c r="O33" s="21">
        <v>470</v>
      </c>
      <c r="P33" s="42">
        <v>10</v>
      </c>
      <c r="Q33" s="21">
        <v>605</v>
      </c>
      <c r="R33" s="42">
        <v>10</v>
      </c>
      <c r="S33" s="21">
        <v>660</v>
      </c>
      <c r="T33" s="42">
        <v>10</v>
      </c>
      <c r="U33" s="21">
        <v>800</v>
      </c>
      <c r="V33" s="42">
        <v>10</v>
      </c>
      <c r="W33" s="22">
        <v>1500</v>
      </c>
      <c r="X33" s="42">
        <v>10</v>
      </c>
      <c r="Y33" s="22">
        <v>2500</v>
      </c>
      <c r="Z33" s="42">
        <v>10</v>
      </c>
      <c r="AA33" s="22">
        <v>3500</v>
      </c>
      <c r="AB33" s="42">
        <v>10</v>
      </c>
      <c r="AC33" s="22">
        <v>6000</v>
      </c>
      <c r="AD33" s="42">
        <v>10</v>
      </c>
      <c r="AE33" s="22">
        <v>8300</v>
      </c>
      <c r="AF33" s="42">
        <v>10</v>
      </c>
      <c r="AG33" s="22">
        <v>12400</v>
      </c>
      <c r="AH33" s="42">
        <v>10</v>
      </c>
      <c r="AI33" s="22">
        <v>22300</v>
      </c>
      <c r="AJ33" s="42">
        <v>10</v>
      </c>
      <c r="AK33" s="22">
        <v>7400</v>
      </c>
      <c r="AL33" s="42">
        <v>10</v>
      </c>
      <c r="AM33" s="22">
        <v>14300</v>
      </c>
      <c r="AN33" s="42">
        <v>10</v>
      </c>
      <c r="AO33" s="22">
        <v>21300</v>
      </c>
      <c r="AP33" s="42">
        <v>10</v>
      </c>
      <c r="AQ33" s="22">
        <v>38000</v>
      </c>
      <c r="AR33" s="42">
        <v>10</v>
      </c>
      <c r="AS33" s="31">
        <v>500</v>
      </c>
      <c r="AT33" s="42">
        <v>17</v>
      </c>
      <c r="AU33" s="31">
        <v>1100</v>
      </c>
      <c r="AV33" s="42">
        <v>17</v>
      </c>
      <c r="AW33" s="31">
        <v>170</v>
      </c>
      <c r="AX33" s="42">
        <v>17</v>
      </c>
      <c r="AY33" s="31">
        <v>370</v>
      </c>
      <c r="AZ33" s="42">
        <v>17</v>
      </c>
      <c r="BA33" s="31">
        <v>800</v>
      </c>
      <c r="BB33" s="42">
        <v>17</v>
      </c>
      <c r="BC33" s="31">
        <v>2500</v>
      </c>
      <c r="BD33" s="42">
        <v>17</v>
      </c>
      <c r="BE33" s="31">
        <v>3200</v>
      </c>
      <c r="BF33" s="42">
        <v>17</v>
      </c>
      <c r="BG33" s="31">
        <v>2800</v>
      </c>
      <c r="BH33" s="42">
        <v>17</v>
      </c>
    </row>
    <row r="34" spans="1:60" ht="15.75">
      <c r="A34" s="21">
        <v>79</v>
      </c>
      <c r="B34" s="42">
        <v>9</v>
      </c>
      <c r="C34" s="21">
        <v>88</v>
      </c>
      <c r="D34" s="42">
        <v>9</v>
      </c>
      <c r="E34" s="21">
        <v>141</v>
      </c>
      <c r="F34" s="42">
        <v>9</v>
      </c>
      <c r="G34" s="21">
        <v>119</v>
      </c>
      <c r="H34" s="42">
        <v>9</v>
      </c>
      <c r="I34" s="21">
        <v>130</v>
      </c>
      <c r="J34" s="42">
        <v>9</v>
      </c>
      <c r="K34" s="21">
        <v>206</v>
      </c>
      <c r="L34" s="42">
        <v>9</v>
      </c>
      <c r="M34" s="21">
        <v>291</v>
      </c>
      <c r="N34" s="42">
        <v>9</v>
      </c>
      <c r="O34" s="21">
        <v>471</v>
      </c>
      <c r="P34" s="42">
        <v>9</v>
      </c>
      <c r="Q34" s="21">
        <v>606</v>
      </c>
      <c r="R34" s="42">
        <v>9</v>
      </c>
      <c r="S34" s="21">
        <v>661</v>
      </c>
      <c r="T34" s="42">
        <v>9</v>
      </c>
      <c r="U34" s="21">
        <v>801</v>
      </c>
      <c r="V34" s="42">
        <v>9</v>
      </c>
      <c r="W34" s="22">
        <v>1501</v>
      </c>
      <c r="X34" s="42">
        <v>9</v>
      </c>
      <c r="Y34" s="22">
        <v>2501</v>
      </c>
      <c r="Z34" s="42">
        <v>9</v>
      </c>
      <c r="AA34" s="22">
        <v>3501</v>
      </c>
      <c r="AB34" s="42">
        <v>9</v>
      </c>
      <c r="AC34" s="22">
        <v>6001</v>
      </c>
      <c r="AD34" s="42">
        <v>9</v>
      </c>
      <c r="AE34" s="22">
        <v>8301</v>
      </c>
      <c r="AF34" s="42">
        <v>9</v>
      </c>
      <c r="AG34" s="22">
        <v>12401</v>
      </c>
      <c r="AH34" s="42">
        <v>9</v>
      </c>
      <c r="AI34" s="22">
        <v>22301</v>
      </c>
      <c r="AJ34" s="42">
        <v>9</v>
      </c>
      <c r="AK34" s="22">
        <v>7401</v>
      </c>
      <c r="AL34" s="42">
        <v>9</v>
      </c>
      <c r="AM34" s="22">
        <v>14301</v>
      </c>
      <c r="AN34" s="42">
        <v>9</v>
      </c>
      <c r="AO34" s="22">
        <v>21301</v>
      </c>
      <c r="AP34" s="42">
        <v>9</v>
      </c>
      <c r="AQ34" s="22">
        <v>38001</v>
      </c>
      <c r="AR34" s="42">
        <v>9</v>
      </c>
      <c r="AS34" s="31"/>
      <c r="AT34" s="42"/>
      <c r="AU34" s="31"/>
      <c r="AV34" s="42"/>
      <c r="AW34" s="31"/>
      <c r="AX34" s="42"/>
      <c r="AY34" s="31"/>
      <c r="AZ34" s="42"/>
      <c r="BA34" s="31"/>
      <c r="BB34" s="42"/>
      <c r="BC34" s="31"/>
      <c r="BD34" s="42"/>
      <c r="BE34" s="31"/>
      <c r="BF34" s="42"/>
      <c r="BG34" s="31"/>
      <c r="BH34" s="42"/>
    </row>
    <row r="35" spans="1:60" ht="15.75">
      <c r="A35" s="21">
        <v>81</v>
      </c>
      <c r="B35" s="42">
        <v>9</v>
      </c>
      <c r="C35" s="21">
        <v>90</v>
      </c>
      <c r="D35" s="42">
        <v>9</v>
      </c>
      <c r="E35" s="21">
        <v>144</v>
      </c>
      <c r="F35" s="42">
        <v>9</v>
      </c>
      <c r="G35" s="21">
        <v>122</v>
      </c>
      <c r="H35" s="42">
        <v>9</v>
      </c>
      <c r="I35" s="21">
        <v>133</v>
      </c>
      <c r="J35" s="42">
        <v>9</v>
      </c>
      <c r="K35" s="21">
        <v>210</v>
      </c>
      <c r="L35" s="42">
        <v>9</v>
      </c>
      <c r="M35" s="21">
        <v>300</v>
      </c>
      <c r="N35" s="42">
        <v>9</v>
      </c>
      <c r="O35" s="21">
        <v>480</v>
      </c>
      <c r="P35" s="42">
        <v>9</v>
      </c>
      <c r="Q35" s="21">
        <v>620</v>
      </c>
      <c r="R35" s="42">
        <v>9</v>
      </c>
      <c r="S35" s="21">
        <v>680</v>
      </c>
      <c r="T35" s="42">
        <v>9</v>
      </c>
      <c r="U35" s="21">
        <v>830</v>
      </c>
      <c r="V35" s="42">
        <v>9</v>
      </c>
      <c r="W35" s="22">
        <v>1550</v>
      </c>
      <c r="X35" s="42">
        <v>9</v>
      </c>
      <c r="Y35" s="22">
        <v>3000</v>
      </c>
      <c r="Z35" s="42">
        <v>9</v>
      </c>
      <c r="AA35" s="22">
        <v>4000</v>
      </c>
      <c r="AB35" s="42">
        <v>9</v>
      </c>
      <c r="AC35" s="22">
        <v>6150</v>
      </c>
      <c r="AD35" s="42">
        <v>9</v>
      </c>
      <c r="AE35" s="22">
        <v>8500</v>
      </c>
      <c r="AF35" s="42">
        <v>9</v>
      </c>
      <c r="AG35" s="22">
        <v>13000</v>
      </c>
      <c r="AH35" s="42">
        <v>9</v>
      </c>
      <c r="AI35" s="22">
        <v>23000</v>
      </c>
      <c r="AJ35" s="42">
        <v>9</v>
      </c>
      <c r="AK35" s="22">
        <v>8000</v>
      </c>
      <c r="AL35" s="42">
        <v>9</v>
      </c>
      <c r="AM35" s="22">
        <v>15000</v>
      </c>
      <c r="AN35" s="42">
        <v>9</v>
      </c>
      <c r="AO35" s="22">
        <v>22000</v>
      </c>
      <c r="AP35" s="42">
        <v>9</v>
      </c>
      <c r="AQ35" s="22">
        <v>39000</v>
      </c>
      <c r="AR35" s="42">
        <v>9</v>
      </c>
      <c r="AS35" s="31">
        <v>520</v>
      </c>
      <c r="AT35" s="42">
        <v>18</v>
      </c>
      <c r="AU35" s="31">
        <v>1150</v>
      </c>
      <c r="AV35" s="42">
        <v>18</v>
      </c>
      <c r="AW35" s="31">
        <v>175</v>
      </c>
      <c r="AX35" s="42">
        <v>18</v>
      </c>
      <c r="AY35" s="31">
        <v>400</v>
      </c>
      <c r="AZ35" s="42">
        <v>18</v>
      </c>
      <c r="BA35" s="31">
        <v>900</v>
      </c>
      <c r="BB35" s="42">
        <v>18</v>
      </c>
      <c r="BC35" s="31">
        <v>2700</v>
      </c>
      <c r="BD35" s="42">
        <v>18</v>
      </c>
      <c r="BE35" s="31">
        <v>3500</v>
      </c>
      <c r="BF35" s="42">
        <v>18</v>
      </c>
      <c r="BG35" s="31">
        <v>3000</v>
      </c>
      <c r="BH35" s="42">
        <v>18</v>
      </c>
    </row>
    <row r="36" spans="1:60" ht="15.75">
      <c r="A36" s="21">
        <v>82</v>
      </c>
      <c r="B36" s="42">
        <v>8</v>
      </c>
      <c r="C36" s="21">
        <v>91</v>
      </c>
      <c r="D36" s="42">
        <v>8</v>
      </c>
      <c r="E36" s="21">
        <v>145</v>
      </c>
      <c r="F36" s="42">
        <v>8</v>
      </c>
      <c r="G36" s="21">
        <v>123</v>
      </c>
      <c r="H36" s="42">
        <v>8</v>
      </c>
      <c r="I36" s="21">
        <v>134</v>
      </c>
      <c r="J36" s="42">
        <v>8</v>
      </c>
      <c r="K36" s="21">
        <v>211</v>
      </c>
      <c r="L36" s="42">
        <v>8</v>
      </c>
      <c r="M36" s="21">
        <v>301</v>
      </c>
      <c r="N36" s="42">
        <v>8</v>
      </c>
      <c r="O36" s="21">
        <v>481</v>
      </c>
      <c r="P36" s="42">
        <v>8</v>
      </c>
      <c r="Q36" s="21">
        <v>621</v>
      </c>
      <c r="R36" s="42">
        <v>8</v>
      </c>
      <c r="S36" s="21">
        <v>681</v>
      </c>
      <c r="T36" s="42">
        <v>8</v>
      </c>
      <c r="U36" s="21">
        <v>831</v>
      </c>
      <c r="V36" s="42">
        <v>8</v>
      </c>
      <c r="W36" s="22">
        <v>1551</v>
      </c>
      <c r="X36" s="42">
        <v>8</v>
      </c>
      <c r="Y36" s="22">
        <v>3001</v>
      </c>
      <c r="Z36" s="42">
        <v>8</v>
      </c>
      <c r="AA36" s="22">
        <v>4001</v>
      </c>
      <c r="AB36" s="42">
        <v>8</v>
      </c>
      <c r="AC36" s="22">
        <v>6151</v>
      </c>
      <c r="AD36" s="42">
        <v>8</v>
      </c>
      <c r="AE36" s="22">
        <v>8501</v>
      </c>
      <c r="AF36" s="42">
        <v>8</v>
      </c>
      <c r="AG36" s="22">
        <v>13001</v>
      </c>
      <c r="AH36" s="42">
        <v>8</v>
      </c>
      <c r="AI36" s="22">
        <v>23001</v>
      </c>
      <c r="AJ36" s="42">
        <v>8</v>
      </c>
      <c r="AK36" s="22">
        <v>8001</v>
      </c>
      <c r="AL36" s="42">
        <v>8</v>
      </c>
      <c r="AM36" s="22">
        <v>15001</v>
      </c>
      <c r="AN36" s="42">
        <v>8</v>
      </c>
      <c r="AO36" s="22">
        <v>22001</v>
      </c>
      <c r="AP36" s="42">
        <v>8</v>
      </c>
      <c r="AQ36" s="22">
        <v>39001</v>
      </c>
      <c r="AR36" s="42">
        <v>8</v>
      </c>
      <c r="AS36" s="31"/>
      <c r="AT36" s="42"/>
      <c r="AU36" s="31"/>
      <c r="AV36" s="42"/>
      <c r="AW36" s="31"/>
      <c r="AX36" s="42"/>
      <c r="AY36" s="31"/>
      <c r="AZ36" s="42"/>
      <c r="BA36" s="31"/>
      <c r="BB36" s="42"/>
      <c r="BC36" s="31"/>
      <c r="BD36" s="42"/>
      <c r="BE36" s="31"/>
      <c r="BF36" s="42"/>
      <c r="BG36" s="31"/>
      <c r="BH36" s="42"/>
    </row>
    <row r="37" spans="1:60" ht="15.75">
      <c r="A37" s="21">
        <v>84</v>
      </c>
      <c r="B37" s="42">
        <v>8</v>
      </c>
      <c r="C37" s="21">
        <v>93</v>
      </c>
      <c r="D37" s="42">
        <v>8</v>
      </c>
      <c r="E37" s="21">
        <v>148</v>
      </c>
      <c r="F37" s="42">
        <v>8</v>
      </c>
      <c r="G37" s="21">
        <v>126</v>
      </c>
      <c r="H37" s="42">
        <v>8</v>
      </c>
      <c r="I37" s="21">
        <v>137</v>
      </c>
      <c r="J37" s="42">
        <v>8</v>
      </c>
      <c r="K37" s="21">
        <v>215</v>
      </c>
      <c r="L37" s="42">
        <v>8</v>
      </c>
      <c r="M37" s="21">
        <v>310</v>
      </c>
      <c r="N37" s="42">
        <v>8</v>
      </c>
      <c r="O37" s="21">
        <v>490</v>
      </c>
      <c r="P37" s="42">
        <v>8</v>
      </c>
      <c r="Q37" s="21">
        <v>640</v>
      </c>
      <c r="R37" s="42">
        <v>8</v>
      </c>
      <c r="S37" s="21">
        <v>700</v>
      </c>
      <c r="T37" s="42">
        <v>8</v>
      </c>
      <c r="U37" s="21">
        <v>860</v>
      </c>
      <c r="V37" s="42">
        <v>8</v>
      </c>
      <c r="W37" s="22">
        <v>2000</v>
      </c>
      <c r="X37" s="42">
        <v>8</v>
      </c>
      <c r="Y37" s="22">
        <v>3100</v>
      </c>
      <c r="Z37" s="42">
        <v>8</v>
      </c>
      <c r="AA37" s="22">
        <v>4100</v>
      </c>
      <c r="AB37" s="42">
        <v>8</v>
      </c>
      <c r="AC37" s="22">
        <v>6300</v>
      </c>
      <c r="AD37" s="42">
        <v>8</v>
      </c>
      <c r="AE37" s="22">
        <v>9100</v>
      </c>
      <c r="AF37" s="42">
        <v>8</v>
      </c>
      <c r="AG37" s="22">
        <v>13300</v>
      </c>
      <c r="AH37" s="42">
        <v>8</v>
      </c>
      <c r="AI37" s="22">
        <v>23300</v>
      </c>
      <c r="AJ37" s="42">
        <v>8</v>
      </c>
      <c r="AK37" s="22">
        <v>8200</v>
      </c>
      <c r="AL37" s="42">
        <v>8</v>
      </c>
      <c r="AM37" s="22">
        <v>15300</v>
      </c>
      <c r="AN37" s="42">
        <v>8</v>
      </c>
      <c r="AO37" s="22">
        <v>22300</v>
      </c>
      <c r="AP37" s="42">
        <v>8</v>
      </c>
      <c r="AQ37" s="22">
        <v>40000</v>
      </c>
      <c r="AR37" s="42">
        <v>8</v>
      </c>
      <c r="AS37" s="31">
        <v>550</v>
      </c>
      <c r="AT37" s="42">
        <v>19</v>
      </c>
      <c r="AU37" s="31">
        <v>1200</v>
      </c>
      <c r="AV37" s="42">
        <v>19</v>
      </c>
      <c r="AW37" s="31">
        <v>180</v>
      </c>
      <c r="AX37" s="42">
        <v>19</v>
      </c>
      <c r="AY37" s="31">
        <v>420</v>
      </c>
      <c r="AZ37" s="42">
        <v>19</v>
      </c>
      <c r="BA37" s="31">
        <v>1000</v>
      </c>
      <c r="BB37" s="42">
        <v>19</v>
      </c>
      <c r="BC37" s="31">
        <v>2900</v>
      </c>
      <c r="BD37" s="42">
        <v>19</v>
      </c>
      <c r="BE37" s="31">
        <v>3800</v>
      </c>
      <c r="BF37" s="42">
        <v>19</v>
      </c>
      <c r="BG37" s="31">
        <v>3200</v>
      </c>
      <c r="BH37" s="42">
        <v>19</v>
      </c>
    </row>
    <row r="38" spans="1:60" ht="15.75">
      <c r="A38" s="21">
        <v>85</v>
      </c>
      <c r="B38" s="42">
        <v>7</v>
      </c>
      <c r="C38" s="21">
        <v>94</v>
      </c>
      <c r="D38" s="42">
        <v>7</v>
      </c>
      <c r="E38" s="21">
        <v>149</v>
      </c>
      <c r="F38" s="42">
        <v>7</v>
      </c>
      <c r="G38" s="21">
        <v>127</v>
      </c>
      <c r="H38" s="42">
        <v>7</v>
      </c>
      <c r="I38" s="21">
        <v>138</v>
      </c>
      <c r="J38" s="42">
        <v>7</v>
      </c>
      <c r="K38" s="21">
        <v>216</v>
      </c>
      <c r="L38" s="42">
        <v>7</v>
      </c>
      <c r="M38" s="21">
        <v>311</v>
      </c>
      <c r="N38" s="42">
        <v>7</v>
      </c>
      <c r="O38" s="21">
        <v>491</v>
      </c>
      <c r="P38" s="42">
        <v>7</v>
      </c>
      <c r="Q38" s="21">
        <v>641</v>
      </c>
      <c r="R38" s="42">
        <v>7</v>
      </c>
      <c r="S38" s="21">
        <v>701</v>
      </c>
      <c r="T38" s="42">
        <v>7</v>
      </c>
      <c r="U38" s="21">
        <v>861</v>
      </c>
      <c r="V38" s="42">
        <v>7</v>
      </c>
      <c r="W38" s="22">
        <v>2001</v>
      </c>
      <c r="X38" s="42">
        <v>7</v>
      </c>
      <c r="Y38" s="22">
        <v>3101</v>
      </c>
      <c r="Z38" s="42">
        <v>7</v>
      </c>
      <c r="AA38" s="22">
        <v>4101</v>
      </c>
      <c r="AB38" s="42">
        <v>7</v>
      </c>
      <c r="AC38" s="22">
        <v>6301</v>
      </c>
      <c r="AD38" s="42">
        <v>7</v>
      </c>
      <c r="AE38" s="22">
        <v>9101</v>
      </c>
      <c r="AF38" s="42">
        <v>7</v>
      </c>
      <c r="AG38" s="22">
        <v>13301</v>
      </c>
      <c r="AH38" s="42">
        <v>7</v>
      </c>
      <c r="AI38" s="22">
        <v>23301</v>
      </c>
      <c r="AJ38" s="42">
        <v>7</v>
      </c>
      <c r="AK38" s="22">
        <v>8201</v>
      </c>
      <c r="AL38" s="42">
        <v>7</v>
      </c>
      <c r="AM38" s="22">
        <v>15301</v>
      </c>
      <c r="AN38" s="42">
        <v>7</v>
      </c>
      <c r="AO38" s="22">
        <v>22301</v>
      </c>
      <c r="AP38" s="42">
        <v>7</v>
      </c>
      <c r="AQ38" s="22">
        <v>40001</v>
      </c>
      <c r="AR38" s="42">
        <v>7</v>
      </c>
      <c r="AS38" s="31"/>
      <c r="AT38" s="42"/>
      <c r="AU38" s="31"/>
      <c r="AV38" s="42"/>
      <c r="AW38" s="31"/>
      <c r="AX38" s="42"/>
      <c r="AY38" s="31"/>
      <c r="AZ38" s="42"/>
      <c r="BA38" s="31"/>
      <c r="BB38" s="42"/>
      <c r="BC38" s="31"/>
      <c r="BD38" s="42"/>
      <c r="BE38" s="31"/>
      <c r="BF38" s="42"/>
      <c r="BG38" s="31"/>
      <c r="BH38" s="42"/>
    </row>
    <row r="39" spans="1:60" ht="15.75">
      <c r="A39" s="21">
        <v>87</v>
      </c>
      <c r="B39" s="42">
        <v>7</v>
      </c>
      <c r="C39" s="21">
        <v>96</v>
      </c>
      <c r="D39" s="42">
        <v>7</v>
      </c>
      <c r="E39" s="21">
        <v>152</v>
      </c>
      <c r="F39" s="42">
        <v>7</v>
      </c>
      <c r="G39" s="21">
        <v>130</v>
      </c>
      <c r="H39" s="42">
        <v>7</v>
      </c>
      <c r="I39" s="21">
        <v>141</v>
      </c>
      <c r="J39" s="42">
        <v>7</v>
      </c>
      <c r="K39" s="21">
        <v>220</v>
      </c>
      <c r="L39" s="42">
        <v>7</v>
      </c>
      <c r="M39" s="21">
        <v>320</v>
      </c>
      <c r="N39" s="42">
        <v>7</v>
      </c>
      <c r="O39" s="21">
        <v>500</v>
      </c>
      <c r="P39" s="42">
        <v>7</v>
      </c>
      <c r="Q39" s="21">
        <v>660</v>
      </c>
      <c r="R39" s="42">
        <v>7</v>
      </c>
      <c r="S39" s="21">
        <v>720</v>
      </c>
      <c r="T39" s="42">
        <v>7</v>
      </c>
      <c r="U39" s="21">
        <v>890</v>
      </c>
      <c r="V39" s="42">
        <v>7</v>
      </c>
      <c r="W39" s="22">
        <v>2050</v>
      </c>
      <c r="X39" s="42">
        <v>7</v>
      </c>
      <c r="Y39" s="22">
        <v>3200</v>
      </c>
      <c r="Z39" s="42">
        <v>7</v>
      </c>
      <c r="AA39" s="22">
        <v>4200</v>
      </c>
      <c r="AB39" s="42">
        <v>7</v>
      </c>
      <c r="AC39" s="22">
        <v>6450</v>
      </c>
      <c r="AD39" s="42">
        <v>7</v>
      </c>
      <c r="AE39" s="22">
        <v>9300</v>
      </c>
      <c r="AF39" s="42">
        <v>7</v>
      </c>
      <c r="AG39" s="22">
        <v>14000</v>
      </c>
      <c r="AH39" s="42">
        <v>7</v>
      </c>
      <c r="AI39" s="22">
        <v>24000</v>
      </c>
      <c r="AJ39" s="42">
        <v>7</v>
      </c>
      <c r="AK39" s="22">
        <v>8400</v>
      </c>
      <c r="AL39" s="42">
        <v>7</v>
      </c>
      <c r="AM39" s="22">
        <v>16000</v>
      </c>
      <c r="AN39" s="42">
        <v>7</v>
      </c>
      <c r="AO39" s="22">
        <v>23000</v>
      </c>
      <c r="AP39" s="42">
        <v>7</v>
      </c>
      <c r="AQ39" s="22">
        <v>41000</v>
      </c>
      <c r="AR39" s="42">
        <v>7</v>
      </c>
      <c r="AS39" s="31">
        <v>580</v>
      </c>
      <c r="AT39" s="42">
        <v>20</v>
      </c>
      <c r="AU39" s="31">
        <v>1250</v>
      </c>
      <c r="AV39" s="42">
        <v>20</v>
      </c>
      <c r="AW39" s="31">
        <v>185</v>
      </c>
      <c r="AX39" s="42">
        <v>20</v>
      </c>
      <c r="AY39" s="31">
        <v>440</v>
      </c>
      <c r="AZ39" s="42">
        <v>20</v>
      </c>
      <c r="BA39" s="31">
        <v>1100</v>
      </c>
      <c r="BB39" s="42">
        <v>20</v>
      </c>
      <c r="BC39" s="31">
        <v>3200</v>
      </c>
      <c r="BD39" s="42">
        <v>20</v>
      </c>
      <c r="BE39" s="31">
        <v>4100</v>
      </c>
      <c r="BF39" s="42">
        <v>20</v>
      </c>
      <c r="BG39" s="31">
        <v>3600</v>
      </c>
      <c r="BH39" s="42">
        <v>20</v>
      </c>
    </row>
    <row r="40" spans="1:60" ht="15.75">
      <c r="A40" s="21">
        <v>88</v>
      </c>
      <c r="B40" s="42">
        <v>6</v>
      </c>
      <c r="C40" s="21">
        <v>97</v>
      </c>
      <c r="D40" s="42">
        <v>6</v>
      </c>
      <c r="E40" s="21">
        <v>153</v>
      </c>
      <c r="F40" s="42">
        <v>6</v>
      </c>
      <c r="G40" s="21">
        <v>131</v>
      </c>
      <c r="H40" s="42">
        <v>6</v>
      </c>
      <c r="I40" s="21">
        <v>142</v>
      </c>
      <c r="J40" s="42">
        <v>6</v>
      </c>
      <c r="K40" s="21">
        <v>221</v>
      </c>
      <c r="L40" s="42">
        <v>6</v>
      </c>
      <c r="M40" s="21">
        <v>321</v>
      </c>
      <c r="N40" s="42">
        <v>6</v>
      </c>
      <c r="O40" s="21">
        <v>501</v>
      </c>
      <c r="P40" s="42">
        <v>6</v>
      </c>
      <c r="Q40" s="21">
        <v>661</v>
      </c>
      <c r="R40" s="42">
        <v>6</v>
      </c>
      <c r="S40" s="21">
        <v>721</v>
      </c>
      <c r="T40" s="42">
        <v>6</v>
      </c>
      <c r="U40" s="21">
        <v>891</v>
      </c>
      <c r="V40" s="42">
        <v>6</v>
      </c>
      <c r="W40" s="22">
        <v>2051</v>
      </c>
      <c r="X40" s="42">
        <v>6</v>
      </c>
      <c r="Y40" s="22">
        <v>3201</v>
      </c>
      <c r="Z40" s="42">
        <v>6</v>
      </c>
      <c r="AA40" s="22">
        <v>4201</v>
      </c>
      <c r="AB40" s="42">
        <v>6</v>
      </c>
      <c r="AC40" s="22">
        <v>6451</v>
      </c>
      <c r="AD40" s="42">
        <v>6</v>
      </c>
      <c r="AE40" s="22">
        <v>9301</v>
      </c>
      <c r="AF40" s="42">
        <v>6</v>
      </c>
      <c r="AG40" s="22">
        <v>14001</v>
      </c>
      <c r="AH40" s="42">
        <v>6</v>
      </c>
      <c r="AI40" s="22">
        <v>24001</v>
      </c>
      <c r="AJ40" s="42">
        <v>6</v>
      </c>
      <c r="AK40" s="22">
        <v>8401</v>
      </c>
      <c r="AL40" s="42">
        <v>6</v>
      </c>
      <c r="AM40" s="22">
        <v>16001</v>
      </c>
      <c r="AN40" s="42">
        <v>6</v>
      </c>
      <c r="AO40" s="22">
        <v>23001</v>
      </c>
      <c r="AP40" s="42">
        <v>6</v>
      </c>
      <c r="AQ40" s="22">
        <v>41001</v>
      </c>
      <c r="AR40" s="42">
        <v>6</v>
      </c>
      <c r="AS40" s="31"/>
      <c r="AT40" s="42"/>
      <c r="AU40" s="31"/>
      <c r="AV40" s="42"/>
      <c r="AW40" s="31"/>
      <c r="AX40" s="42"/>
      <c r="AY40" s="31"/>
      <c r="AZ40" s="42"/>
      <c r="BA40" s="31"/>
      <c r="BB40" s="42"/>
      <c r="BC40" s="31"/>
      <c r="BD40" s="42"/>
      <c r="BE40" s="31"/>
      <c r="BF40" s="42"/>
      <c r="BG40" s="31"/>
      <c r="BH40" s="42"/>
    </row>
    <row r="41" spans="1:60" ht="15.75">
      <c r="A41" s="21">
        <v>91</v>
      </c>
      <c r="B41" s="42">
        <v>6</v>
      </c>
      <c r="C41" s="21">
        <v>100</v>
      </c>
      <c r="D41" s="42">
        <v>6</v>
      </c>
      <c r="E41" s="21">
        <v>156</v>
      </c>
      <c r="F41" s="42">
        <v>6</v>
      </c>
      <c r="G41" s="21">
        <v>134</v>
      </c>
      <c r="H41" s="42">
        <v>6</v>
      </c>
      <c r="I41" s="21">
        <v>145</v>
      </c>
      <c r="J41" s="42">
        <v>6</v>
      </c>
      <c r="K41" s="21">
        <v>225</v>
      </c>
      <c r="L41" s="42">
        <v>6</v>
      </c>
      <c r="M41" s="21">
        <v>330</v>
      </c>
      <c r="N41" s="42">
        <v>6</v>
      </c>
      <c r="O41" s="21">
        <v>510</v>
      </c>
      <c r="P41" s="42">
        <v>6</v>
      </c>
      <c r="Q41" s="21">
        <v>680</v>
      </c>
      <c r="R41" s="42">
        <v>6</v>
      </c>
      <c r="S41" s="21">
        <v>740</v>
      </c>
      <c r="T41" s="42">
        <v>6</v>
      </c>
      <c r="U41" s="21">
        <v>920</v>
      </c>
      <c r="V41" s="42">
        <v>6</v>
      </c>
      <c r="W41" s="22">
        <v>2100</v>
      </c>
      <c r="X41" s="42">
        <v>6</v>
      </c>
      <c r="Y41" s="22">
        <v>3300</v>
      </c>
      <c r="Z41" s="42">
        <v>6</v>
      </c>
      <c r="AA41" s="22">
        <v>4300</v>
      </c>
      <c r="AB41" s="42">
        <v>6</v>
      </c>
      <c r="AC41" s="22">
        <v>7000</v>
      </c>
      <c r="AD41" s="42">
        <v>6</v>
      </c>
      <c r="AE41" s="22">
        <v>10000</v>
      </c>
      <c r="AF41" s="42">
        <v>6</v>
      </c>
      <c r="AG41" s="22">
        <v>14300</v>
      </c>
      <c r="AH41" s="42">
        <v>6</v>
      </c>
      <c r="AI41" s="22">
        <v>24300</v>
      </c>
      <c r="AJ41" s="42">
        <v>6</v>
      </c>
      <c r="AK41" s="22">
        <v>9000</v>
      </c>
      <c r="AL41" s="42">
        <v>6</v>
      </c>
      <c r="AM41" s="22">
        <v>16300</v>
      </c>
      <c r="AN41" s="42">
        <v>6</v>
      </c>
      <c r="AO41" s="22">
        <v>23300</v>
      </c>
      <c r="AP41" s="42">
        <v>6</v>
      </c>
      <c r="AQ41" s="22">
        <v>42000</v>
      </c>
      <c r="AR41" s="42">
        <v>6</v>
      </c>
      <c r="AS41" s="31">
        <v>620</v>
      </c>
      <c r="AT41" s="42">
        <v>21</v>
      </c>
      <c r="AU41" s="31">
        <v>1320</v>
      </c>
      <c r="AV41" s="42">
        <v>21</v>
      </c>
      <c r="AW41" s="31">
        <v>190</v>
      </c>
      <c r="AX41" s="42">
        <v>21</v>
      </c>
      <c r="AY41" s="31">
        <v>460</v>
      </c>
      <c r="AZ41" s="42">
        <v>21</v>
      </c>
      <c r="BA41" s="31">
        <v>1200</v>
      </c>
      <c r="BB41" s="42">
        <v>21</v>
      </c>
      <c r="BC41" s="31">
        <v>3500</v>
      </c>
      <c r="BD41" s="42">
        <v>21</v>
      </c>
      <c r="BE41" s="31">
        <v>4500</v>
      </c>
      <c r="BF41" s="42">
        <v>21</v>
      </c>
      <c r="BG41" s="31">
        <v>4000</v>
      </c>
      <c r="BH41" s="42">
        <v>21</v>
      </c>
    </row>
    <row r="42" spans="1:60" ht="15.75">
      <c r="A42" s="21">
        <v>92</v>
      </c>
      <c r="B42" s="42">
        <v>5</v>
      </c>
      <c r="C42" s="21">
        <v>101</v>
      </c>
      <c r="D42" s="42">
        <v>5</v>
      </c>
      <c r="E42" s="21">
        <v>157</v>
      </c>
      <c r="F42" s="42">
        <v>5</v>
      </c>
      <c r="G42" s="21">
        <v>135</v>
      </c>
      <c r="H42" s="42">
        <v>5</v>
      </c>
      <c r="I42" s="21">
        <v>146</v>
      </c>
      <c r="J42" s="42">
        <v>5</v>
      </c>
      <c r="K42" s="21">
        <v>226</v>
      </c>
      <c r="L42" s="42">
        <v>5</v>
      </c>
      <c r="M42" s="21">
        <v>331</v>
      </c>
      <c r="N42" s="42">
        <v>5</v>
      </c>
      <c r="O42" s="21">
        <v>511</v>
      </c>
      <c r="P42" s="42">
        <v>5</v>
      </c>
      <c r="Q42" s="21">
        <v>681</v>
      </c>
      <c r="R42" s="42">
        <v>5</v>
      </c>
      <c r="S42" s="21">
        <v>741</v>
      </c>
      <c r="T42" s="42">
        <v>5</v>
      </c>
      <c r="U42" s="21">
        <v>921</v>
      </c>
      <c r="V42" s="42">
        <v>5</v>
      </c>
      <c r="W42" s="22">
        <v>2101</v>
      </c>
      <c r="X42" s="42">
        <v>5</v>
      </c>
      <c r="Y42" s="22">
        <v>3301</v>
      </c>
      <c r="Z42" s="42">
        <v>5</v>
      </c>
      <c r="AA42" s="22">
        <v>4301</v>
      </c>
      <c r="AB42" s="42">
        <v>5</v>
      </c>
      <c r="AC42" s="22">
        <v>7001</v>
      </c>
      <c r="AD42" s="42">
        <v>5</v>
      </c>
      <c r="AE42" s="22">
        <v>10001</v>
      </c>
      <c r="AF42" s="42">
        <v>5</v>
      </c>
      <c r="AG42" s="22">
        <v>14301</v>
      </c>
      <c r="AH42" s="42">
        <v>5</v>
      </c>
      <c r="AI42" s="22">
        <v>24301</v>
      </c>
      <c r="AJ42" s="42">
        <v>5</v>
      </c>
      <c r="AK42" s="22">
        <v>9001</v>
      </c>
      <c r="AL42" s="42">
        <v>5</v>
      </c>
      <c r="AM42" s="22">
        <v>16301</v>
      </c>
      <c r="AN42" s="42">
        <v>5</v>
      </c>
      <c r="AO42" s="22">
        <v>23301</v>
      </c>
      <c r="AP42" s="42">
        <v>5</v>
      </c>
      <c r="AQ42" s="22">
        <v>42001</v>
      </c>
      <c r="AR42" s="42">
        <v>5</v>
      </c>
      <c r="AS42" s="31"/>
      <c r="AT42" s="42"/>
      <c r="AU42" s="31"/>
      <c r="AV42" s="42"/>
      <c r="AW42" s="31"/>
      <c r="AX42" s="42"/>
      <c r="AY42" s="31"/>
      <c r="AZ42" s="42"/>
      <c r="BA42" s="31"/>
      <c r="BB42" s="42"/>
      <c r="BC42" s="31"/>
      <c r="BD42" s="42"/>
      <c r="BE42" s="31"/>
      <c r="BF42" s="42"/>
      <c r="BG42" s="31"/>
      <c r="BH42" s="42"/>
    </row>
    <row r="43" spans="1:60" ht="15.75">
      <c r="A43" s="21">
        <v>95</v>
      </c>
      <c r="B43" s="42">
        <v>5</v>
      </c>
      <c r="C43" s="21">
        <v>104</v>
      </c>
      <c r="D43" s="42">
        <v>5</v>
      </c>
      <c r="E43" s="21">
        <v>160</v>
      </c>
      <c r="F43" s="42">
        <v>5</v>
      </c>
      <c r="G43" s="21">
        <v>138</v>
      </c>
      <c r="H43" s="42">
        <v>5</v>
      </c>
      <c r="I43" s="21">
        <v>149</v>
      </c>
      <c r="J43" s="42">
        <v>5</v>
      </c>
      <c r="K43" s="21">
        <v>230</v>
      </c>
      <c r="L43" s="42">
        <v>5</v>
      </c>
      <c r="M43" s="21">
        <v>340</v>
      </c>
      <c r="N43" s="42">
        <v>5</v>
      </c>
      <c r="O43" s="21">
        <v>520</v>
      </c>
      <c r="P43" s="42">
        <v>5</v>
      </c>
      <c r="Q43" s="21">
        <v>700</v>
      </c>
      <c r="R43" s="42">
        <v>5</v>
      </c>
      <c r="S43" s="21">
        <v>760</v>
      </c>
      <c r="T43" s="42">
        <v>5</v>
      </c>
      <c r="U43" s="21">
        <v>950</v>
      </c>
      <c r="V43" s="42">
        <v>5</v>
      </c>
      <c r="W43" s="22">
        <v>2150</v>
      </c>
      <c r="X43" s="42">
        <v>5</v>
      </c>
      <c r="Y43" s="22">
        <v>3450</v>
      </c>
      <c r="Z43" s="42">
        <v>5</v>
      </c>
      <c r="AA43" s="22">
        <v>4450</v>
      </c>
      <c r="AB43" s="42">
        <v>5</v>
      </c>
      <c r="AC43" s="22">
        <v>7150</v>
      </c>
      <c r="AD43" s="42">
        <v>5</v>
      </c>
      <c r="AE43" s="22">
        <v>10300</v>
      </c>
      <c r="AF43" s="42">
        <v>5</v>
      </c>
      <c r="AG43" s="22">
        <v>15000</v>
      </c>
      <c r="AH43" s="42">
        <v>5</v>
      </c>
      <c r="AI43" s="22">
        <v>25000</v>
      </c>
      <c r="AJ43" s="42">
        <v>5</v>
      </c>
      <c r="AK43" s="22">
        <v>9200</v>
      </c>
      <c r="AL43" s="42">
        <v>5</v>
      </c>
      <c r="AM43" s="22">
        <v>17000</v>
      </c>
      <c r="AN43" s="42">
        <v>5</v>
      </c>
      <c r="AO43" s="22">
        <v>24000</v>
      </c>
      <c r="AP43" s="42">
        <v>5</v>
      </c>
      <c r="AQ43" s="22">
        <v>43000</v>
      </c>
      <c r="AR43" s="42">
        <v>5</v>
      </c>
      <c r="AS43" s="31">
        <v>660</v>
      </c>
      <c r="AT43" s="42">
        <v>22</v>
      </c>
      <c r="AU43" s="31">
        <v>1400</v>
      </c>
      <c r="AV43" s="42">
        <v>22</v>
      </c>
      <c r="AW43" s="31">
        <v>195</v>
      </c>
      <c r="AX43" s="42">
        <v>22</v>
      </c>
      <c r="AY43" s="31">
        <v>480</v>
      </c>
      <c r="AZ43" s="42">
        <v>22</v>
      </c>
      <c r="BA43" s="31">
        <v>1300</v>
      </c>
      <c r="BB43" s="42">
        <v>22</v>
      </c>
      <c r="BC43" s="31">
        <v>4000</v>
      </c>
      <c r="BD43" s="42">
        <v>22</v>
      </c>
      <c r="BE43" s="31">
        <v>5000</v>
      </c>
      <c r="BF43" s="42">
        <v>22</v>
      </c>
      <c r="BG43" s="31">
        <v>4500</v>
      </c>
      <c r="BH43" s="42">
        <v>22</v>
      </c>
    </row>
    <row r="44" spans="1:60" ht="15.75">
      <c r="A44" s="21">
        <v>96</v>
      </c>
      <c r="B44" s="42">
        <v>4</v>
      </c>
      <c r="C44" s="21">
        <v>105</v>
      </c>
      <c r="D44" s="42">
        <v>4</v>
      </c>
      <c r="E44" s="21">
        <v>161</v>
      </c>
      <c r="F44" s="42">
        <v>4</v>
      </c>
      <c r="G44" s="21">
        <v>139</v>
      </c>
      <c r="H44" s="42">
        <v>4</v>
      </c>
      <c r="I44" s="21">
        <v>150</v>
      </c>
      <c r="J44" s="42">
        <v>4</v>
      </c>
      <c r="K44" s="21">
        <v>231</v>
      </c>
      <c r="L44" s="42">
        <v>4</v>
      </c>
      <c r="M44" s="21">
        <v>341</v>
      </c>
      <c r="N44" s="42">
        <v>4</v>
      </c>
      <c r="O44" s="21">
        <v>521</v>
      </c>
      <c r="P44" s="42">
        <v>4</v>
      </c>
      <c r="Q44" s="21">
        <v>701</v>
      </c>
      <c r="R44" s="42">
        <v>4</v>
      </c>
      <c r="S44" s="21">
        <v>761</v>
      </c>
      <c r="T44" s="42">
        <v>4</v>
      </c>
      <c r="U44" s="21">
        <v>951</v>
      </c>
      <c r="V44" s="42">
        <v>4</v>
      </c>
      <c r="W44" s="22">
        <v>2151</v>
      </c>
      <c r="X44" s="42">
        <v>4</v>
      </c>
      <c r="Y44" s="22">
        <v>3451</v>
      </c>
      <c r="Z44" s="42">
        <v>4</v>
      </c>
      <c r="AA44" s="22">
        <v>4451</v>
      </c>
      <c r="AB44" s="42">
        <v>4</v>
      </c>
      <c r="AC44" s="22">
        <v>7151</v>
      </c>
      <c r="AD44" s="42">
        <v>4</v>
      </c>
      <c r="AE44" s="22">
        <v>10301</v>
      </c>
      <c r="AF44" s="42">
        <v>4</v>
      </c>
      <c r="AG44" s="22">
        <v>15001</v>
      </c>
      <c r="AH44" s="42">
        <v>4</v>
      </c>
      <c r="AI44" s="22">
        <v>25001</v>
      </c>
      <c r="AJ44" s="42">
        <v>4</v>
      </c>
      <c r="AK44" s="22">
        <v>9201</v>
      </c>
      <c r="AL44" s="42">
        <v>4</v>
      </c>
      <c r="AM44" s="22">
        <v>17001</v>
      </c>
      <c r="AN44" s="42">
        <v>4</v>
      </c>
      <c r="AO44" s="22">
        <v>24001</v>
      </c>
      <c r="AP44" s="42">
        <v>4</v>
      </c>
      <c r="AQ44" s="22">
        <v>43001</v>
      </c>
      <c r="AR44" s="42">
        <v>4</v>
      </c>
      <c r="AS44" s="31"/>
      <c r="AT44" s="42"/>
      <c r="AU44" s="31"/>
      <c r="AV44" s="42"/>
      <c r="AW44" s="31"/>
      <c r="AX44" s="42"/>
      <c r="AY44" s="31"/>
      <c r="AZ44" s="42"/>
      <c r="BA44" s="31"/>
      <c r="BB44" s="42"/>
      <c r="BC44" s="31"/>
      <c r="BD44" s="42"/>
      <c r="BE44" s="31"/>
      <c r="BF44" s="42"/>
      <c r="BG44" s="31"/>
      <c r="BH44" s="42"/>
    </row>
    <row r="45" spans="1:60" ht="15.75">
      <c r="A45" s="21">
        <v>99</v>
      </c>
      <c r="B45" s="42">
        <v>4</v>
      </c>
      <c r="C45" s="21">
        <v>108</v>
      </c>
      <c r="D45" s="42">
        <v>4</v>
      </c>
      <c r="E45" s="21">
        <v>165</v>
      </c>
      <c r="F45" s="42">
        <v>4</v>
      </c>
      <c r="G45" s="21">
        <v>142</v>
      </c>
      <c r="H45" s="42">
        <v>4</v>
      </c>
      <c r="I45" s="21">
        <v>153</v>
      </c>
      <c r="J45" s="42">
        <v>4</v>
      </c>
      <c r="K45" s="21">
        <v>235</v>
      </c>
      <c r="L45" s="42">
        <v>4</v>
      </c>
      <c r="M45" s="21">
        <v>350</v>
      </c>
      <c r="N45" s="42">
        <v>4</v>
      </c>
      <c r="O45" s="21">
        <v>530</v>
      </c>
      <c r="P45" s="42">
        <v>4</v>
      </c>
      <c r="Q45" s="21">
        <v>730</v>
      </c>
      <c r="R45" s="42">
        <v>4</v>
      </c>
      <c r="S45" s="21">
        <v>780</v>
      </c>
      <c r="T45" s="42">
        <v>4</v>
      </c>
      <c r="U45" s="21">
        <v>980</v>
      </c>
      <c r="V45" s="42">
        <v>4</v>
      </c>
      <c r="W45" s="22">
        <v>2200</v>
      </c>
      <c r="X45" s="42">
        <v>4</v>
      </c>
      <c r="Y45" s="22">
        <v>4000</v>
      </c>
      <c r="Z45" s="42">
        <v>4</v>
      </c>
      <c r="AA45" s="22">
        <v>5000</v>
      </c>
      <c r="AB45" s="42">
        <v>4</v>
      </c>
      <c r="AC45" s="22">
        <v>7300</v>
      </c>
      <c r="AD45" s="42">
        <v>4</v>
      </c>
      <c r="AE45" s="22">
        <v>11000</v>
      </c>
      <c r="AF45" s="42">
        <v>4</v>
      </c>
      <c r="AG45" s="22">
        <v>15300</v>
      </c>
      <c r="AH45" s="42">
        <v>4</v>
      </c>
      <c r="AI45" s="22">
        <v>25300</v>
      </c>
      <c r="AJ45" s="42">
        <v>4</v>
      </c>
      <c r="AK45" s="22">
        <v>9400</v>
      </c>
      <c r="AL45" s="42">
        <v>4</v>
      </c>
      <c r="AM45" s="22">
        <v>17300</v>
      </c>
      <c r="AN45" s="42">
        <v>4</v>
      </c>
      <c r="AO45" s="22">
        <v>24300</v>
      </c>
      <c r="AP45" s="42">
        <v>4</v>
      </c>
      <c r="AQ45" s="22">
        <v>44000</v>
      </c>
      <c r="AR45" s="42">
        <v>4</v>
      </c>
      <c r="AS45" s="31">
        <v>710</v>
      </c>
      <c r="AT45" s="42">
        <v>23</v>
      </c>
      <c r="AU45" s="31">
        <v>1500</v>
      </c>
      <c r="AV45" s="42">
        <v>23</v>
      </c>
      <c r="AW45" s="31">
        <v>200</v>
      </c>
      <c r="AX45" s="42">
        <v>23</v>
      </c>
      <c r="AY45" s="31">
        <v>500</v>
      </c>
      <c r="AZ45" s="42">
        <v>23</v>
      </c>
      <c r="BA45" s="31">
        <v>1500</v>
      </c>
      <c r="BB45" s="42">
        <v>23</v>
      </c>
      <c r="BC45" s="31">
        <v>4500</v>
      </c>
      <c r="BD45" s="42">
        <v>23</v>
      </c>
      <c r="BE45" s="31">
        <v>5500</v>
      </c>
      <c r="BF45" s="42">
        <v>23</v>
      </c>
      <c r="BG45" s="31">
        <v>5000</v>
      </c>
      <c r="BH45" s="42">
        <v>23</v>
      </c>
    </row>
    <row r="46" spans="1:60" ht="15.75">
      <c r="A46" s="21">
        <v>100</v>
      </c>
      <c r="B46" s="42">
        <v>3</v>
      </c>
      <c r="C46" s="21">
        <v>109</v>
      </c>
      <c r="D46" s="42">
        <v>3</v>
      </c>
      <c r="E46" s="21">
        <v>166</v>
      </c>
      <c r="F46" s="42">
        <v>3</v>
      </c>
      <c r="G46" s="21">
        <v>143</v>
      </c>
      <c r="H46" s="42">
        <v>3</v>
      </c>
      <c r="I46" s="21">
        <v>154</v>
      </c>
      <c r="J46" s="42">
        <v>3</v>
      </c>
      <c r="K46" s="21">
        <v>236</v>
      </c>
      <c r="L46" s="42">
        <v>3</v>
      </c>
      <c r="M46" s="21">
        <v>351</v>
      </c>
      <c r="N46" s="42">
        <v>3</v>
      </c>
      <c r="O46" s="21">
        <v>531</v>
      </c>
      <c r="P46" s="42">
        <v>3</v>
      </c>
      <c r="Q46" s="21">
        <v>731</v>
      </c>
      <c r="R46" s="42">
        <v>3</v>
      </c>
      <c r="S46" s="21">
        <v>781</v>
      </c>
      <c r="T46" s="42">
        <v>3</v>
      </c>
      <c r="U46" s="21">
        <v>981</v>
      </c>
      <c r="V46" s="42">
        <v>3</v>
      </c>
      <c r="W46" s="22">
        <v>2201</v>
      </c>
      <c r="X46" s="42">
        <v>3</v>
      </c>
      <c r="Y46" s="22">
        <v>4001</v>
      </c>
      <c r="Z46" s="42">
        <v>3</v>
      </c>
      <c r="AA46" s="22">
        <v>5001</v>
      </c>
      <c r="AB46" s="42">
        <v>3</v>
      </c>
      <c r="AC46" s="22">
        <v>7301</v>
      </c>
      <c r="AD46" s="42">
        <v>3</v>
      </c>
      <c r="AE46" s="22">
        <v>11001</v>
      </c>
      <c r="AF46" s="42">
        <v>3</v>
      </c>
      <c r="AG46" s="22">
        <v>15301</v>
      </c>
      <c r="AH46" s="42">
        <v>3</v>
      </c>
      <c r="AI46" s="22">
        <v>25301</v>
      </c>
      <c r="AJ46" s="42">
        <v>3</v>
      </c>
      <c r="AK46" s="22">
        <v>9401</v>
      </c>
      <c r="AL46" s="42">
        <v>3</v>
      </c>
      <c r="AM46" s="22">
        <v>17301</v>
      </c>
      <c r="AN46" s="42">
        <v>3</v>
      </c>
      <c r="AO46" s="22">
        <v>24301</v>
      </c>
      <c r="AP46" s="42">
        <v>3</v>
      </c>
      <c r="AQ46" s="22">
        <v>44001</v>
      </c>
      <c r="AR46" s="42">
        <v>3</v>
      </c>
      <c r="AS46" s="31"/>
      <c r="AT46" s="42"/>
      <c r="AU46" s="31"/>
      <c r="AV46" s="42"/>
      <c r="AW46" s="31"/>
      <c r="AX46" s="42"/>
      <c r="AY46" s="31"/>
      <c r="AZ46" s="42"/>
      <c r="BA46" s="31"/>
      <c r="BB46" s="42"/>
      <c r="BC46" s="31"/>
      <c r="BD46" s="42"/>
      <c r="BE46" s="31"/>
      <c r="BF46" s="42"/>
      <c r="BG46" s="31"/>
      <c r="BH46" s="42"/>
    </row>
    <row r="47" spans="1:60" ht="15.75">
      <c r="A47" s="21">
        <v>103</v>
      </c>
      <c r="B47" s="42">
        <v>3</v>
      </c>
      <c r="C47" s="21">
        <v>112</v>
      </c>
      <c r="D47" s="42">
        <v>3</v>
      </c>
      <c r="E47" s="21">
        <v>170</v>
      </c>
      <c r="F47" s="42">
        <v>3</v>
      </c>
      <c r="G47" s="21">
        <v>146</v>
      </c>
      <c r="H47" s="42">
        <v>3</v>
      </c>
      <c r="I47" s="21">
        <v>157</v>
      </c>
      <c r="J47" s="42">
        <v>3</v>
      </c>
      <c r="K47" s="21">
        <v>240</v>
      </c>
      <c r="L47" s="42">
        <v>3</v>
      </c>
      <c r="M47" s="21">
        <v>360</v>
      </c>
      <c r="N47" s="42">
        <v>3</v>
      </c>
      <c r="O47" s="21">
        <v>540</v>
      </c>
      <c r="P47" s="42">
        <v>3</v>
      </c>
      <c r="Q47" s="21">
        <v>760</v>
      </c>
      <c r="R47" s="42">
        <v>3</v>
      </c>
      <c r="S47" s="21">
        <v>800</v>
      </c>
      <c r="T47" s="42">
        <v>3</v>
      </c>
      <c r="U47" s="21">
        <v>1010</v>
      </c>
      <c r="V47" s="42">
        <v>3</v>
      </c>
      <c r="W47" s="22">
        <v>2250</v>
      </c>
      <c r="X47" s="42">
        <v>3</v>
      </c>
      <c r="Y47" s="22">
        <v>4150</v>
      </c>
      <c r="Z47" s="42">
        <v>3</v>
      </c>
      <c r="AA47" s="22">
        <v>5150</v>
      </c>
      <c r="AB47" s="42">
        <v>3</v>
      </c>
      <c r="AC47" s="22">
        <v>7450</v>
      </c>
      <c r="AD47" s="42">
        <v>3</v>
      </c>
      <c r="AE47" s="22">
        <v>11300</v>
      </c>
      <c r="AF47" s="42">
        <v>3</v>
      </c>
      <c r="AG47" s="22">
        <v>16000</v>
      </c>
      <c r="AH47" s="42">
        <v>3</v>
      </c>
      <c r="AI47" s="22">
        <v>26000</v>
      </c>
      <c r="AJ47" s="42">
        <v>3</v>
      </c>
      <c r="AK47" s="22">
        <v>10000</v>
      </c>
      <c r="AL47" s="42">
        <v>3</v>
      </c>
      <c r="AM47" s="22">
        <v>18000</v>
      </c>
      <c r="AN47" s="42">
        <v>3</v>
      </c>
      <c r="AO47" s="22">
        <v>25000</v>
      </c>
      <c r="AP47" s="42">
        <v>3</v>
      </c>
      <c r="AQ47" s="22">
        <v>45000</v>
      </c>
      <c r="AR47" s="42">
        <v>3</v>
      </c>
      <c r="AS47" s="31">
        <v>760</v>
      </c>
      <c r="AT47" s="42">
        <v>24</v>
      </c>
      <c r="AU47" s="31">
        <v>1600</v>
      </c>
      <c r="AV47" s="42">
        <v>24</v>
      </c>
      <c r="AW47" s="31">
        <v>215</v>
      </c>
      <c r="AX47" s="42">
        <v>24</v>
      </c>
      <c r="AY47" s="31">
        <v>550</v>
      </c>
      <c r="AZ47" s="42">
        <v>24</v>
      </c>
      <c r="BA47" s="31">
        <v>1700</v>
      </c>
      <c r="BB47" s="42">
        <v>24</v>
      </c>
      <c r="BC47" s="31">
        <v>5000</v>
      </c>
      <c r="BD47" s="42">
        <v>24</v>
      </c>
      <c r="BE47" s="31">
        <v>6500</v>
      </c>
      <c r="BF47" s="42">
        <v>24</v>
      </c>
      <c r="BG47" s="31">
        <v>6000</v>
      </c>
      <c r="BH47" s="42">
        <v>24</v>
      </c>
    </row>
    <row r="48" spans="1:60" ht="15.75">
      <c r="A48" s="21">
        <v>104</v>
      </c>
      <c r="B48" s="42">
        <v>2</v>
      </c>
      <c r="C48" s="21">
        <v>113</v>
      </c>
      <c r="D48" s="42">
        <v>2</v>
      </c>
      <c r="E48" s="21">
        <v>171</v>
      </c>
      <c r="F48" s="42">
        <v>2</v>
      </c>
      <c r="G48" s="21">
        <v>147</v>
      </c>
      <c r="H48" s="42">
        <v>2</v>
      </c>
      <c r="I48" s="21">
        <v>158</v>
      </c>
      <c r="J48" s="42">
        <v>2</v>
      </c>
      <c r="K48" s="21">
        <v>241</v>
      </c>
      <c r="L48" s="42">
        <v>2</v>
      </c>
      <c r="M48" s="21">
        <v>361</v>
      </c>
      <c r="N48" s="42">
        <v>2</v>
      </c>
      <c r="O48" s="21">
        <v>541</v>
      </c>
      <c r="P48" s="42">
        <v>2</v>
      </c>
      <c r="Q48" s="21">
        <v>761</v>
      </c>
      <c r="R48" s="42">
        <v>2</v>
      </c>
      <c r="S48" s="21">
        <v>801</v>
      </c>
      <c r="T48" s="42">
        <v>2</v>
      </c>
      <c r="U48" s="21">
        <v>1011</v>
      </c>
      <c r="V48" s="42">
        <v>2</v>
      </c>
      <c r="W48" s="22">
        <v>2251</v>
      </c>
      <c r="X48" s="42">
        <v>2</v>
      </c>
      <c r="Y48" s="22">
        <v>4151</v>
      </c>
      <c r="Z48" s="42">
        <v>2</v>
      </c>
      <c r="AA48" s="22">
        <v>5151</v>
      </c>
      <c r="AB48" s="42">
        <v>2</v>
      </c>
      <c r="AC48" s="22">
        <v>7451</v>
      </c>
      <c r="AD48" s="42">
        <v>2</v>
      </c>
      <c r="AE48" s="22">
        <v>11301</v>
      </c>
      <c r="AF48" s="42">
        <v>2</v>
      </c>
      <c r="AG48" s="22">
        <v>16001</v>
      </c>
      <c r="AH48" s="42">
        <v>2</v>
      </c>
      <c r="AI48" s="22">
        <v>26001</v>
      </c>
      <c r="AJ48" s="42">
        <v>2</v>
      </c>
      <c r="AK48" s="22">
        <v>10001</v>
      </c>
      <c r="AL48" s="42">
        <v>2</v>
      </c>
      <c r="AM48" s="22">
        <v>18001</v>
      </c>
      <c r="AN48" s="42">
        <v>2</v>
      </c>
      <c r="AO48" s="22">
        <v>25001</v>
      </c>
      <c r="AP48" s="42">
        <v>2</v>
      </c>
      <c r="AQ48" s="22">
        <v>45001</v>
      </c>
      <c r="AR48" s="42">
        <v>2</v>
      </c>
      <c r="AS48" s="31"/>
      <c r="AT48" s="42"/>
      <c r="AU48" s="31"/>
      <c r="AV48" s="42"/>
      <c r="AW48" s="31"/>
      <c r="AX48" s="42"/>
      <c r="AY48" s="31"/>
      <c r="AZ48" s="42"/>
      <c r="BA48" s="31"/>
      <c r="BB48" s="42"/>
      <c r="BC48" s="31"/>
      <c r="BD48" s="42"/>
      <c r="BE48" s="31"/>
      <c r="BF48" s="42"/>
      <c r="BG48" s="31"/>
      <c r="BH48" s="42"/>
    </row>
    <row r="49" spans="1:60" ht="15.75">
      <c r="A49" s="21">
        <v>107</v>
      </c>
      <c r="B49" s="42">
        <v>2</v>
      </c>
      <c r="C49" s="21">
        <v>116</v>
      </c>
      <c r="D49" s="42">
        <v>2</v>
      </c>
      <c r="E49" s="21">
        <v>175</v>
      </c>
      <c r="F49" s="42">
        <v>2</v>
      </c>
      <c r="G49" s="21">
        <v>150</v>
      </c>
      <c r="H49" s="42">
        <v>2</v>
      </c>
      <c r="I49" s="21">
        <v>161</v>
      </c>
      <c r="J49" s="42">
        <v>2</v>
      </c>
      <c r="K49" s="21">
        <v>245</v>
      </c>
      <c r="L49" s="42">
        <v>2</v>
      </c>
      <c r="M49" s="21">
        <v>370</v>
      </c>
      <c r="N49" s="42">
        <v>2</v>
      </c>
      <c r="O49" s="21">
        <v>550</v>
      </c>
      <c r="P49" s="42">
        <v>2</v>
      </c>
      <c r="Q49" s="21">
        <v>790</v>
      </c>
      <c r="R49" s="42">
        <v>2</v>
      </c>
      <c r="S49" s="21">
        <v>820</v>
      </c>
      <c r="T49" s="42">
        <v>2</v>
      </c>
      <c r="U49" s="21">
        <v>1040</v>
      </c>
      <c r="V49" s="42">
        <v>2</v>
      </c>
      <c r="W49" s="22">
        <v>2300</v>
      </c>
      <c r="X49" s="42">
        <v>2</v>
      </c>
      <c r="Y49" s="22">
        <v>4300</v>
      </c>
      <c r="Z49" s="42">
        <v>2</v>
      </c>
      <c r="AA49" s="22">
        <v>5300</v>
      </c>
      <c r="AB49" s="42">
        <v>2</v>
      </c>
      <c r="AC49" s="22">
        <v>8000</v>
      </c>
      <c r="AD49" s="42">
        <v>2</v>
      </c>
      <c r="AE49" s="22">
        <v>12000</v>
      </c>
      <c r="AF49" s="42">
        <v>2</v>
      </c>
      <c r="AG49" s="22">
        <v>16300</v>
      </c>
      <c r="AH49" s="42">
        <v>2</v>
      </c>
      <c r="AI49" s="22">
        <v>26300</v>
      </c>
      <c r="AJ49" s="42">
        <v>2</v>
      </c>
      <c r="AK49" s="22">
        <v>10200</v>
      </c>
      <c r="AL49" s="42">
        <v>2</v>
      </c>
      <c r="AM49" s="22">
        <v>18300</v>
      </c>
      <c r="AN49" s="42">
        <v>2</v>
      </c>
      <c r="AO49" s="22">
        <v>25300</v>
      </c>
      <c r="AP49" s="42">
        <v>2</v>
      </c>
      <c r="AQ49" s="22">
        <v>46000</v>
      </c>
      <c r="AR49" s="42">
        <v>2</v>
      </c>
      <c r="AS49" s="31">
        <v>810</v>
      </c>
      <c r="AT49" s="42">
        <v>25</v>
      </c>
      <c r="AU49" s="31">
        <v>1700</v>
      </c>
      <c r="AV49" s="42">
        <v>25</v>
      </c>
      <c r="AW49" s="31">
        <v>230</v>
      </c>
      <c r="AX49" s="42">
        <v>25</v>
      </c>
      <c r="AY49" s="31">
        <v>590</v>
      </c>
      <c r="AZ49" s="42">
        <v>25</v>
      </c>
      <c r="BA49" s="31">
        <v>1900</v>
      </c>
      <c r="BB49" s="42">
        <v>25</v>
      </c>
      <c r="BC49" s="31">
        <v>6000</v>
      </c>
      <c r="BD49" s="42">
        <v>25</v>
      </c>
      <c r="BE49" s="31">
        <v>7500</v>
      </c>
      <c r="BF49" s="42">
        <v>25</v>
      </c>
      <c r="BG49" s="31">
        <v>7000</v>
      </c>
      <c r="BH49" s="42">
        <v>25</v>
      </c>
    </row>
    <row r="50" spans="1:60" ht="15.75">
      <c r="A50" s="21">
        <v>108</v>
      </c>
      <c r="B50" s="42">
        <v>1</v>
      </c>
      <c r="C50" s="21">
        <v>117</v>
      </c>
      <c r="D50" s="42">
        <v>1</v>
      </c>
      <c r="E50" s="21">
        <v>176</v>
      </c>
      <c r="F50" s="42">
        <v>1</v>
      </c>
      <c r="G50" s="21">
        <v>151</v>
      </c>
      <c r="H50" s="42">
        <v>1</v>
      </c>
      <c r="I50" s="21">
        <v>162</v>
      </c>
      <c r="J50" s="42">
        <v>1</v>
      </c>
      <c r="K50" s="21">
        <v>246</v>
      </c>
      <c r="L50" s="42">
        <v>1</v>
      </c>
      <c r="M50" s="21">
        <v>371</v>
      </c>
      <c r="N50" s="42">
        <v>1</v>
      </c>
      <c r="O50" s="21">
        <v>551</v>
      </c>
      <c r="P50" s="42">
        <v>1</v>
      </c>
      <c r="Q50" s="21">
        <v>791</v>
      </c>
      <c r="R50" s="42">
        <v>1</v>
      </c>
      <c r="S50" s="21">
        <v>821</v>
      </c>
      <c r="T50" s="42">
        <v>1</v>
      </c>
      <c r="U50" s="21">
        <v>1041</v>
      </c>
      <c r="V50" s="42">
        <v>1</v>
      </c>
      <c r="W50" s="22">
        <v>2301</v>
      </c>
      <c r="X50" s="42">
        <v>1</v>
      </c>
      <c r="Y50" s="22">
        <v>4301</v>
      </c>
      <c r="Z50" s="42">
        <v>1</v>
      </c>
      <c r="AA50" s="22">
        <v>5301</v>
      </c>
      <c r="AB50" s="42">
        <v>1</v>
      </c>
      <c r="AC50" s="22">
        <v>8001</v>
      </c>
      <c r="AD50" s="42">
        <v>1</v>
      </c>
      <c r="AE50" s="22">
        <v>12001</v>
      </c>
      <c r="AF50" s="42">
        <v>1</v>
      </c>
      <c r="AG50" s="22">
        <v>16301</v>
      </c>
      <c r="AH50" s="42">
        <v>1</v>
      </c>
      <c r="AI50" s="22">
        <v>26301</v>
      </c>
      <c r="AJ50" s="42">
        <v>1</v>
      </c>
      <c r="AK50" s="22">
        <v>10201</v>
      </c>
      <c r="AL50" s="42">
        <v>1</v>
      </c>
      <c r="AM50" s="22">
        <v>18301</v>
      </c>
      <c r="AN50" s="42">
        <v>1</v>
      </c>
      <c r="AO50" s="22">
        <v>25301</v>
      </c>
      <c r="AP50" s="42">
        <v>1</v>
      </c>
      <c r="AQ50" s="22">
        <v>46001</v>
      </c>
      <c r="AR50" s="42">
        <v>1</v>
      </c>
      <c r="AS50" s="31"/>
      <c r="AT50" s="42"/>
      <c r="AU50" s="31"/>
      <c r="AV50" s="42"/>
      <c r="AW50" s="31"/>
      <c r="AX50" s="42"/>
      <c r="AY50" s="31"/>
      <c r="AZ50" s="42"/>
      <c r="BA50" s="31"/>
      <c r="BB50" s="42"/>
      <c r="BC50" s="31"/>
      <c r="BD50" s="42"/>
      <c r="BE50" s="31"/>
      <c r="BF50" s="42"/>
      <c r="BG50" s="31"/>
      <c r="BH50" s="42"/>
    </row>
    <row r="51" spans="1:60" ht="15.75">
      <c r="A51" s="25" t="s">
        <v>3</v>
      </c>
      <c r="B51" s="43" t="s">
        <v>16</v>
      </c>
      <c r="C51" s="25" t="s">
        <v>23</v>
      </c>
      <c r="D51" s="43" t="s">
        <v>16</v>
      </c>
      <c r="E51" s="25" t="s">
        <v>42</v>
      </c>
      <c r="F51" s="43" t="s">
        <v>16</v>
      </c>
      <c r="G51" s="25" t="s">
        <v>29</v>
      </c>
      <c r="H51" s="43" t="s">
        <v>16</v>
      </c>
      <c r="I51" s="25" t="s">
        <v>43</v>
      </c>
      <c r="J51" s="43" t="s">
        <v>16</v>
      </c>
      <c r="K51" s="25" t="s">
        <v>48</v>
      </c>
      <c r="L51" s="43" t="s">
        <v>16</v>
      </c>
      <c r="M51" s="25" t="s">
        <v>24</v>
      </c>
      <c r="N51" s="43" t="s">
        <v>16</v>
      </c>
      <c r="O51" s="25" t="s">
        <v>4</v>
      </c>
      <c r="P51" s="43" t="s">
        <v>16</v>
      </c>
      <c r="Q51" s="25" t="s">
        <v>52</v>
      </c>
      <c r="R51" s="43" t="s">
        <v>16</v>
      </c>
      <c r="S51" s="25" t="s">
        <v>53</v>
      </c>
      <c r="T51" s="43" t="s">
        <v>16</v>
      </c>
      <c r="U51" s="25" t="s">
        <v>54</v>
      </c>
      <c r="V51" s="43" t="s">
        <v>16</v>
      </c>
      <c r="W51" s="28" t="s">
        <v>6</v>
      </c>
      <c r="X51" s="43" t="s">
        <v>16</v>
      </c>
      <c r="Y51" s="28" t="s">
        <v>25</v>
      </c>
      <c r="Z51" s="43" t="s">
        <v>16</v>
      </c>
      <c r="AA51" s="28" t="s">
        <v>25</v>
      </c>
      <c r="AB51" s="43" t="s">
        <v>16</v>
      </c>
      <c r="AC51" s="28" t="s">
        <v>36</v>
      </c>
      <c r="AD51" s="43" t="s">
        <v>16</v>
      </c>
      <c r="AE51" s="28" t="s">
        <v>36</v>
      </c>
      <c r="AF51" s="43" t="s">
        <v>16</v>
      </c>
      <c r="AG51" s="28" t="s">
        <v>45</v>
      </c>
      <c r="AH51" s="43" t="s">
        <v>16</v>
      </c>
      <c r="AI51" s="28" t="s">
        <v>45</v>
      </c>
      <c r="AJ51" s="43" t="s">
        <v>16</v>
      </c>
      <c r="AK51" s="28" t="s">
        <v>37</v>
      </c>
      <c r="AL51" s="43" t="s">
        <v>16</v>
      </c>
      <c r="AM51" s="28" t="s">
        <v>46</v>
      </c>
      <c r="AN51" s="43" t="s">
        <v>16</v>
      </c>
      <c r="AO51" s="28" t="s">
        <v>46</v>
      </c>
      <c r="AP51" s="43" t="s">
        <v>16</v>
      </c>
      <c r="AQ51" s="28" t="s">
        <v>46</v>
      </c>
      <c r="AR51" s="43" t="s">
        <v>16</v>
      </c>
      <c r="AS51" s="29" t="s">
        <v>30</v>
      </c>
      <c r="AT51" s="43" t="s">
        <v>16</v>
      </c>
      <c r="AU51" s="29" t="s">
        <v>38</v>
      </c>
      <c r="AV51" s="43" t="s">
        <v>16</v>
      </c>
      <c r="AW51" s="29" t="s">
        <v>31</v>
      </c>
      <c r="AX51" s="43" t="s">
        <v>16</v>
      </c>
      <c r="AY51" s="29" t="s">
        <v>32</v>
      </c>
      <c r="AZ51" s="43" t="s">
        <v>16</v>
      </c>
      <c r="BA51" s="29" t="s">
        <v>33</v>
      </c>
      <c r="BB51" s="43" t="s">
        <v>16</v>
      </c>
      <c r="BC51" s="29" t="s">
        <v>34</v>
      </c>
      <c r="BD51" s="43" t="s">
        <v>16</v>
      </c>
      <c r="BE51" s="29" t="s">
        <v>35</v>
      </c>
      <c r="BF51" s="43" t="s">
        <v>16</v>
      </c>
      <c r="BG51" s="29" t="s">
        <v>14</v>
      </c>
      <c r="BH51" s="43" t="s"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="75" zoomScaleNormal="75" workbookViewId="0" topLeftCell="A7">
      <selection activeCell="D37" sqref="D37"/>
    </sheetView>
  </sheetViews>
  <sheetFormatPr defaultColWidth="11.00390625" defaultRowHeight="15.75"/>
  <cols>
    <col min="1" max="1" width="7.375" style="231" customWidth="1"/>
    <col min="2" max="2" width="11.125" style="236" bestFit="1" customWidth="1"/>
    <col min="3" max="3" width="9.375" style="236" bestFit="1" customWidth="1"/>
    <col min="4" max="4" width="22.125" style="231" bestFit="1" customWidth="1"/>
    <col min="5" max="5" width="10.00390625" style="236" bestFit="1" customWidth="1"/>
    <col min="6" max="6" width="9.00390625" style="237" bestFit="1" customWidth="1"/>
    <col min="7" max="7" width="10.00390625" style="236" bestFit="1" customWidth="1"/>
    <col min="8" max="8" width="5.125" style="236" bestFit="1" customWidth="1"/>
    <col min="9" max="16384" width="11.00390625" style="231" customWidth="1"/>
  </cols>
  <sheetData>
    <row r="1" spans="1:15" s="230" customFormat="1" ht="33">
      <c r="A1" s="229"/>
      <c r="B1" s="282" t="s">
        <v>148</v>
      </c>
      <c r="C1" s="282"/>
      <c r="D1" s="282"/>
      <c r="E1" s="282"/>
      <c r="F1" s="282"/>
      <c r="G1" s="282"/>
      <c r="H1" s="229"/>
      <c r="I1" s="229"/>
      <c r="J1" s="229"/>
      <c r="K1" s="229"/>
      <c r="L1" s="229"/>
      <c r="M1" s="229"/>
      <c r="N1" s="229"/>
      <c r="O1" s="229"/>
    </row>
    <row r="2" spans="1:15" s="230" customFormat="1" ht="33">
      <c r="A2" s="147"/>
      <c r="B2" s="283">
        <v>42883</v>
      </c>
      <c r="C2" s="283"/>
      <c r="D2" s="283"/>
      <c r="E2" s="283"/>
      <c r="F2" s="283"/>
      <c r="G2" s="283"/>
      <c r="H2" s="147"/>
      <c r="I2" s="147"/>
      <c r="J2" s="147"/>
      <c r="K2" s="147"/>
      <c r="L2" s="147"/>
      <c r="M2" s="147"/>
      <c r="N2" s="147"/>
      <c r="O2" s="147"/>
    </row>
    <row r="3" spans="1:15" s="230" customFormat="1" ht="33.75" thickBot="1">
      <c r="A3" s="147"/>
      <c r="B3" s="241"/>
      <c r="C3" s="241"/>
      <c r="D3" s="241"/>
      <c r="E3" s="241"/>
      <c r="F3" s="241"/>
      <c r="G3" s="241"/>
      <c r="H3" s="147"/>
      <c r="I3" s="147"/>
      <c r="J3" s="147"/>
      <c r="K3" s="147"/>
      <c r="L3" s="147"/>
      <c r="M3" s="147"/>
      <c r="N3" s="147"/>
      <c r="O3" s="147"/>
    </row>
    <row r="4" spans="2:8" ht="27" thickBot="1">
      <c r="B4" s="242"/>
      <c r="C4" s="243" t="s">
        <v>74</v>
      </c>
      <c r="D4" s="244" t="s">
        <v>78</v>
      </c>
      <c r="E4" s="244" t="s">
        <v>77</v>
      </c>
      <c r="F4" s="245" t="s">
        <v>73</v>
      </c>
      <c r="G4" s="244" t="s">
        <v>15</v>
      </c>
      <c r="H4" s="246" t="s">
        <v>329</v>
      </c>
    </row>
    <row r="5" spans="2:8" ht="27" thickTop="1">
      <c r="B5" s="247" t="s">
        <v>346</v>
      </c>
      <c r="C5" s="232" t="s">
        <v>75</v>
      </c>
      <c r="D5" s="233" t="s">
        <v>117</v>
      </c>
      <c r="E5" s="232" t="s">
        <v>67</v>
      </c>
      <c r="F5" s="234">
        <v>378</v>
      </c>
      <c r="G5" s="232">
        <v>1</v>
      </c>
      <c r="H5" s="248" t="s">
        <v>329</v>
      </c>
    </row>
    <row r="6" spans="2:8" ht="26.25">
      <c r="B6" s="247" t="s">
        <v>346</v>
      </c>
      <c r="C6" s="232" t="s">
        <v>75</v>
      </c>
      <c r="D6" s="233" t="s">
        <v>119</v>
      </c>
      <c r="E6" s="232" t="s">
        <v>68</v>
      </c>
      <c r="F6" s="234">
        <v>383</v>
      </c>
      <c r="G6" s="232">
        <v>2</v>
      </c>
      <c r="H6" s="248"/>
    </row>
    <row r="7" spans="2:8" ht="26.25">
      <c r="B7" s="247" t="s">
        <v>346</v>
      </c>
      <c r="C7" s="232" t="s">
        <v>75</v>
      </c>
      <c r="D7" s="233" t="s">
        <v>283</v>
      </c>
      <c r="E7" s="232" t="s">
        <v>70</v>
      </c>
      <c r="F7" s="234">
        <v>390</v>
      </c>
      <c r="G7" s="232">
        <v>3</v>
      </c>
      <c r="H7" s="248"/>
    </row>
    <row r="8" spans="2:8" ht="17.25" customHeight="1">
      <c r="B8" s="249"/>
      <c r="C8" s="238"/>
      <c r="D8" s="239"/>
      <c r="E8" s="238"/>
      <c r="F8" s="240"/>
      <c r="G8" s="238"/>
      <c r="H8" s="250"/>
    </row>
    <row r="9" spans="2:8" ht="26.25">
      <c r="B9" s="247" t="s">
        <v>346</v>
      </c>
      <c r="C9" s="232" t="s">
        <v>76</v>
      </c>
      <c r="D9" s="233" t="s">
        <v>118</v>
      </c>
      <c r="E9" s="232" t="s">
        <v>69</v>
      </c>
      <c r="F9" s="234">
        <v>358</v>
      </c>
      <c r="G9" s="232">
        <v>1</v>
      </c>
      <c r="H9" s="248" t="s">
        <v>329</v>
      </c>
    </row>
    <row r="10" spans="2:8" ht="26.25">
      <c r="B10" s="247" t="s">
        <v>346</v>
      </c>
      <c r="C10" s="232" t="s">
        <v>76</v>
      </c>
      <c r="D10" s="233" t="s">
        <v>116</v>
      </c>
      <c r="E10" s="232" t="s">
        <v>80</v>
      </c>
      <c r="F10" s="234">
        <v>359</v>
      </c>
      <c r="G10" s="232">
        <v>2</v>
      </c>
      <c r="H10" s="248"/>
    </row>
    <row r="11" spans="2:8" ht="26.25">
      <c r="B11" s="247" t="s">
        <v>346</v>
      </c>
      <c r="C11" s="232" t="s">
        <v>76</v>
      </c>
      <c r="D11" s="233" t="s">
        <v>283</v>
      </c>
      <c r="E11" s="232" t="s">
        <v>70</v>
      </c>
      <c r="F11" s="234">
        <v>376</v>
      </c>
      <c r="G11" s="232">
        <v>3</v>
      </c>
      <c r="H11" s="248"/>
    </row>
    <row r="12" spans="2:8" ht="26.25">
      <c r="B12" s="247" t="s">
        <v>346</v>
      </c>
      <c r="C12" s="232" t="s">
        <v>76</v>
      </c>
      <c r="D12" s="233" t="s">
        <v>119</v>
      </c>
      <c r="E12" s="235" t="s">
        <v>68</v>
      </c>
      <c r="F12" s="234">
        <v>380</v>
      </c>
      <c r="G12" s="232">
        <v>4</v>
      </c>
      <c r="H12" s="248"/>
    </row>
    <row r="13" spans="2:8" ht="26.25">
      <c r="B13" s="247" t="s">
        <v>346</v>
      </c>
      <c r="C13" s="232" t="s">
        <v>76</v>
      </c>
      <c r="D13" s="233" t="s">
        <v>116</v>
      </c>
      <c r="E13" s="232" t="s">
        <v>80</v>
      </c>
      <c r="F13" s="234">
        <v>385</v>
      </c>
      <c r="G13" s="232">
        <v>5</v>
      </c>
      <c r="H13" s="248"/>
    </row>
    <row r="14" spans="2:8" ht="17.25" customHeight="1">
      <c r="B14" s="249"/>
      <c r="C14" s="238"/>
      <c r="D14" s="239"/>
      <c r="E14" s="238"/>
      <c r="F14" s="240"/>
      <c r="G14" s="238"/>
      <c r="H14" s="250"/>
    </row>
    <row r="15" spans="2:8" ht="26.25">
      <c r="B15" s="247" t="s">
        <v>349</v>
      </c>
      <c r="C15" s="232" t="s">
        <v>84</v>
      </c>
      <c r="D15" s="233" t="s">
        <v>283</v>
      </c>
      <c r="E15" s="232" t="s">
        <v>70</v>
      </c>
      <c r="F15" s="234">
        <v>365</v>
      </c>
      <c r="G15" s="232">
        <v>1</v>
      </c>
      <c r="H15" s="248" t="s">
        <v>329</v>
      </c>
    </row>
    <row r="16" spans="2:8" ht="26.25">
      <c r="B16" s="247" t="s">
        <v>349</v>
      </c>
      <c r="C16" s="232" t="s">
        <v>84</v>
      </c>
      <c r="D16" s="233" t="s">
        <v>119</v>
      </c>
      <c r="E16" s="232" t="s">
        <v>68</v>
      </c>
      <c r="F16" s="234">
        <v>385</v>
      </c>
      <c r="G16" s="232">
        <v>2</v>
      </c>
      <c r="H16" s="248"/>
    </row>
    <row r="17" spans="2:8" ht="26.25">
      <c r="B17" s="247" t="s">
        <v>349</v>
      </c>
      <c r="C17" s="232" t="s">
        <v>84</v>
      </c>
      <c r="D17" s="233" t="s">
        <v>117</v>
      </c>
      <c r="E17" s="232" t="s">
        <v>67</v>
      </c>
      <c r="F17" s="234">
        <v>395</v>
      </c>
      <c r="G17" s="232">
        <v>3</v>
      </c>
      <c r="H17" s="248"/>
    </row>
    <row r="18" spans="2:8" ht="26.25">
      <c r="B18" s="247" t="s">
        <v>349</v>
      </c>
      <c r="C18" s="232" t="s">
        <v>84</v>
      </c>
      <c r="D18" s="233" t="s">
        <v>283</v>
      </c>
      <c r="E18" s="232" t="s">
        <v>70</v>
      </c>
      <c r="F18" s="234">
        <v>400</v>
      </c>
      <c r="G18" s="232">
        <v>4</v>
      </c>
      <c r="H18" s="248"/>
    </row>
    <row r="19" spans="2:8" ht="26.25">
      <c r="B19" s="247" t="s">
        <v>349</v>
      </c>
      <c r="C19" s="232" t="s">
        <v>84</v>
      </c>
      <c r="D19" s="233" t="s">
        <v>87</v>
      </c>
      <c r="E19" s="232" t="s">
        <v>72</v>
      </c>
      <c r="F19" s="234">
        <v>411</v>
      </c>
      <c r="G19" s="232">
        <v>5</v>
      </c>
      <c r="H19" s="248"/>
    </row>
    <row r="20" spans="2:8" ht="17.25" customHeight="1">
      <c r="B20" s="249"/>
      <c r="C20" s="238"/>
      <c r="D20" s="239"/>
      <c r="E20" s="238"/>
      <c r="F20" s="240"/>
      <c r="G20" s="238"/>
      <c r="H20" s="250"/>
    </row>
    <row r="21" spans="2:8" ht="26.25">
      <c r="B21" s="247" t="s">
        <v>349</v>
      </c>
      <c r="C21" s="232" t="s">
        <v>85</v>
      </c>
      <c r="D21" s="233" t="s">
        <v>87</v>
      </c>
      <c r="E21" s="232" t="s">
        <v>72</v>
      </c>
      <c r="F21" s="234">
        <v>384</v>
      </c>
      <c r="G21" s="232">
        <v>1</v>
      </c>
      <c r="H21" s="248" t="s">
        <v>329</v>
      </c>
    </row>
    <row r="22" spans="2:8" ht="26.25">
      <c r="B22" s="247" t="s">
        <v>349</v>
      </c>
      <c r="C22" s="232" t="s">
        <v>85</v>
      </c>
      <c r="D22" s="233" t="s">
        <v>116</v>
      </c>
      <c r="E22" s="232" t="s">
        <v>80</v>
      </c>
      <c r="F22" s="234">
        <v>405</v>
      </c>
      <c r="G22" s="232">
        <v>2</v>
      </c>
      <c r="H22" s="248"/>
    </row>
    <row r="23" spans="2:8" ht="26.25">
      <c r="B23" s="247" t="s">
        <v>349</v>
      </c>
      <c r="C23" s="232" t="s">
        <v>85</v>
      </c>
      <c r="D23" s="233" t="s">
        <v>119</v>
      </c>
      <c r="E23" s="232" t="s">
        <v>68</v>
      </c>
      <c r="F23" s="234">
        <v>407</v>
      </c>
      <c r="G23" s="232">
        <v>4</v>
      </c>
      <c r="H23" s="248"/>
    </row>
    <row r="24" spans="2:8" ht="26.25">
      <c r="B24" s="247" t="s">
        <v>349</v>
      </c>
      <c r="C24" s="232" t="s">
        <v>85</v>
      </c>
      <c r="D24" s="233" t="s">
        <v>88</v>
      </c>
      <c r="E24" s="232" t="s">
        <v>82</v>
      </c>
      <c r="F24" s="234">
        <v>408</v>
      </c>
      <c r="G24" s="232">
        <v>6</v>
      </c>
      <c r="H24" s="248"/>
    </row>
    <row r="25" spans="2:8" ht="17.25" customHeight="1">
      <c r="B25" s="249"/>
      <c r="C25" s="238"/>
      <c r="D25" s="239"/>
      <c r="E25" s="238"/>
      <c r="F25" s="240"/>
      <c r="G25" s="238"/>
      <c r="H25" s="250"/>
    </row>
    <row r="26" spans="2:8" ht="26.25">
      <c r="B26" s="247" t="s">
        <v>349</v>
      </c>
      <c r="C26" s="232" t="s">
        <v>86</v>
      </c>
      <c r="D26" s="233" t="s">
        <v>283</v>
      </c>
      <c r="E26" s="232" t="s">
        <v>70</v>
      </c>
      <c r="F26" s="234">
        <v>344</v>
      </c>
      <c r="G26" s="232">
        <v>1</v>
      </c>
      <c r="H26" s="248" t="s">
        <v>329</v>
      </c>
    </row>
    <row r="27" spans="2:8" ht="26.25">
      <c r="B27" s="247" t="s">
        <v>349</v>
      </c>
      <c r="C27" s="232" t="s">
        <v>86</v>
      </c>
      <c r="D27" s="233" t="s">
        <v>283</v>
      </c>
      <c r="E27" s="232" t="s">
        <v>70</v>
      </c>
      <c r="F27" s="234">
        <v>347</v>
      </c>
      <c r="G27" s="232">
        <v>2</v>
      </c>
      <c r="H27" s="248"/>
    </row>
    <row r="28" spans="2:8" ht="26.25">
      <c r="B28" s="247" t="s">
        <v>349</v>
      </c>
      <c r="C28" s="232" t="s">
        <v>86</v>
      </c>
      <c r="D28" s="233" t="s">
        <v>348</v>
      </c>
      <c r="E28" s="232" t="s">
        <v>347</v>
      </c>
      <c r="F28" s="234">
        <v>362</v>
      </c>
      <c r="G28" s="232">
        <v>4</v>
      </c>
      <c r="H28" s="248"/>
    </row>
    <row r="29" spans="2:8" ht="26.25">
      <c r="B29" s="247" t="s">
        <v>349</v>
      </c>
      <c r="C29" s="232" t="s">
        <v>86</v>
      </c>
      <c r="D29" s="233" t="s">
        <v>116</v>
      </c>
      <c r="E29" s="232" t="s">
        <v>80</v>
      </c>
      <c r="F29" s="234">
        <v>369</v>
      </c>
      <c r="G29" s="232">
        <v>5</v>
      </c>
      <c r="H29" s="248"/>
    </row>
    <row r="30" spans="2:8" ht="27" thickBot="1">
      <c r="B30" s="251" t="s">
        <v>349</v>
      </c>
      <c r="C30" s="252" t="s">
        <v>86</v>
      </c>
      <c r="D30" s="253" t="s">
        <v>117</v>
      </c>
      <c r="E30" s="252" t="s">
        <v>67</v>
      </c>
      <c r="F30" s="254">
        <v>390</v>
      </c>
      <c r="G30" s="252">
        <v>6</v>
      </c>
      <c r="H30" s="255"/>
    </row>
  </sheetData>
  <sheetProtection/>
  <mergeCells count="2">
    <mergeCell ref="B1:G1"/>
    <mergeCell ref="B2:G2"/>
  </mergeCells>
  <printOptions horizontalCentered="1"/>
  <pageMargins left="0.1968503937007874" right="0.1968503937007874" top="0.7874015748031497" bottom="0.5905511811023623" header="0.31496062992125984" footer="0.3937007874015748"/>
  <pageSetup fitToHeight="4" horizontalDpi="600" verticalDpi="600" orientation="portrait" paperSize="9" scale="97" r:id="rId1"/>
  <headerFooter alignWithMargins="0">
    <oddHeader>&amp;L&amp;"Times New Roman,Gras"FSGT Ile de France&amp;C&amp;"Times New Roman,Gras"CHAMPIONNAT REGIONAL ENFANTS</oddHeader>
    <oddFooter>&amp;CPage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41"/>
  <sheetViews>
    <sheetView workbookViewId="0" topLeftCell="A1">
      <pane ySplit="5" topLeftCell="A6" activePane="bottomLeft" state="frozen"/>
      <selection pane="topLeft" activeCell="A1" sqref="A1"/>
      <selection pane="bottomLeft" activeCell="R27" sqref="R27"/>
    </sheetView>
  </sheetViews>
  <sheetFormatPr defaultColWidth="10.25390625" defaultRowHeight="15.75"/>
  <cols>
    <col min="1" max="1" width="10.875" style="51" bestFit="1" customWidth="1"/>
    <col min="2" max="2" width="9.375" style="51" bestFit="1" customWidth="1"/>
    <col min="3" max="3" width="4.625" style="47" bestFit="1" customWidth="1"/>
    <col min="4" max="5" width="5.50390625" style="48" customWidth="1"/>
    <col min="6" max="6" width="5.50390625" style="262" customWidth="1"/>
    <col min="7" max="7" width="5.50390625" style="48" customWidth="1"/>
    <col min="8" max="8" width="5.50390625" style="262" customWidth="1"/>
    <col min="9" max="9" width="5.50390625" style="49" customWidth="1"/>
    <col min="10" max="10" width="5.50390625" style="262" customWidth="1"/>
    <col min="11" max="11" width="5.50390625" style="49" customWidth="1"/>
    <col min="12" max="12" width="5.50390625" style="262" customWidth="1"/>
    <col min="13" max="13" width="5.50390625" style="50" customWidth="1"/>
    <col min="14" max="14" width="5.50390625" style="262" customWidth="1"/>
    <col min="15" max="15" width="5.50390625" style="50" customWidth="1"/>
    <col min="16" max="16" width="5.50390625" style="262" customWidth="1"/>
    <col min="17" max="17" width="5.50390625" style="50" customWidth="1"/>
    <col min="18" max="18" width="5.50390625" style="262" customWidth="1"/>
    <col min="19" max="19" width="5.50390625" style="50" customWidth="1"/>
    <col min="20" max="20" width="5.50390625" style="262" customWidth="1"/>
    <col min="21" max="16384" width="10.25390625" style="47" customWidth="1"/>
  </cols>
  <sheetData>
    <row r="1" spans="1:20" s="141" customFormat="1" ht="12.75">
      <c r="A1" s="140"/>
      <c r="B1" s="140"/>
      <c r="D1" s="142"/>
      <c r="E1" s="142"/>
      <c r="F1" s="205"/>
      <c r="G1" s="142"/>
      <c r="H1" s="205"/>
      <c r="I1" s="143"/>
      <c r="J1" s="205"/>
      <c r="K1" s="143"/>
      <c r="L1" s="205"/>
      <c r="M1" s="144"/>
      <c r="N1" s="205"/>
      <c r="O1" s="144"/>
      <c r="P1" s="205"/>
      <c r="Q1" s="144"/>
      <c r="R1" s="205"/>
      <c r="S1" s="144"/>
      <c r="T1" s="205"/>
    </row>
    <row r="2" spans="1:20" s="145" customFormat="1" ht="27">
      <c r="A2" s="287" t="s">
        <v>0</v>
      </c>
      <c r="B2" s="287"/>
      <c r="C2" s="287"/>
      <c r="D2" s="287"/>
      <c r="E2" s="287"/>
      <c r="F2" s="287"/>
      <c r="G2" s="287"/>
      <c r="H2" s="287"/>
      <c r="I2" s="288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</row>
    <row r="3" spans="1:20" s="146" customFormat="1" ht="27" thickBot="1">
      <c r="A3" s="289">
        <v>42883</v>
      </c>
      <c r="B3" s="289"/>
      <c r="C3" s="289"/>
      <c r="D3" s="289"/>
      <c r="E3" s="289"/>
      <c r="F3" s="289"/>
      <c r="G3" s="289"/>
      <c r="H3" s="289"/>
      <c r="I3" s="290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4" spans="1:20" s="160" customFormat="1" ht="12.75">
      <c r="A4" s="291" t="s">
        <v>1</v>
      </c>
      <c r="B4" s="293" t="s">
        <v>79</v>
      </c>
      <c r="C4" s="295" t="s">
        <v>77</v>
      </c>
      <c r="D4" s="258" t="s">
        <v>3</v>
      </c>
      <c r="E4" s="297" t="s">
        <v>371</v>
      </c>
      <c r="F4" s="298"/>
      <c r="G4" s="286" t="s">
        <v>5</v>
      </c>
      <c r="H4" s="295"/>
      <c r="I4" s="299" t="s">
        <v>53</v>
      </c>
      <c r="J4" s="285"/>
      <c r="K4" s="300" t="s">
        <v>8</v>
      </c>
      <c r="L4" s="286"/>
      <c r="M4" s="284" t="s">
        <v>10</v>
      </c>
      <c r="N4" s="285"/>
      <c r="O4" s="284" t="s">
        <v>141</v>
      </c>
      <c r="P4" s="285"/>
      <c r="Q4" s="285" t="s">
        <v>128</v>
      </c>
      <c r="R4" s="286"/>
      <c r="S4" s="284" t="s">
        <v>13</v>
      </c>
      <c r="T4" s="286"/>
    </row>
    <row r="5" spans="1:20" s="161" customFormat="1" ht="13.5" customHeight="1">
      <c r="A5" s="292"/>
      <c r="B5" s="294"/>
      <c r="C5" s="296"/>
      <c r="D5" s="153" t="s">
        <v>2</v>
      </c>
      <c r="E5" s="153" t="s">
        <v>2</v>
      </c>
      <c r="F5" s="263" t="s">
        <v>329</v>
      </c>
      <c r="G5" s="154" t="s">
        <v>2</v>
      </c>
      <c r="H5" s="260" t="s">
        <v>329</v>
      </c>
      <c r="I5" s="155" t="s">
        <v>2</v>
      </c>
      <c r="J5" s="156" t="s">
        <v>329</v>
      </c>
      <c r="K5" s="157" t="s">
        <v>2</v>
      </c>
      <c r="L5" s="260" t="s">
        <v>329</v>
      </c>
      <c r="M5" s="158" t="s">
        <v>2</v>
      </c>
      <c r="N5" s="156" t="s">
        <v>329</v>
      </c>
      <c r="O5" s="158" t="s">
        <v>2</v>
      </c>
      <c r="P5" s="156" t="s">
        <v>329</v>
      </c>
      <c r="Q5" s="159" t="s">
        <v>2</v>
      </c>
      <c r="R5" s="260" t="s">
        <v>329</v>
      </c>
      <c r="S5" s="158" t="s">
        <v>2</v>
      </c>
      <c r="T5" s="260" t="s">
        <v>329</v>
      </c>
    </row>
    <row r="6" spans="1:20" s="161" customFormat="1" ht="11.25">
      <c r="A6" s="257" t="s">
        <v>161</v>
      </c>
      <c r="B6" s="257" t="s">
        <v>180</v>
      </c>
      <c r="C6" s="185" t="s">
        <v>72</v>
      </c>
      <c r="D6" s="259">
        <v>93</v>
      </c>
      <c r="E6" s="119"/>
      <c r="F6" s="261"/>
      <c r="G6" s="119"/>
      <c r="H6" s="261"/>
      <c r="I6" s="121"/>
      <c r="J6" s="261"/>
      <c r="K6" s="121">
        <v>3298</v>
      </c>
      <c r="L6" s="210" t="s">
        <v>329</v>
      </c>
      <c r="M6" s="122">
        <v>254</v>
      </c>
      <c r="N6" s="261"/>
      <c r="O6" s="122"/>
      <c r="P6" s="261"/>
      <c r="Q6" s="122">
        <v>1247</v>
      </c>
      <c r="R6" s="261"/>
      <c r="S6" s="122">
        <v>961</v>
      </c>
      <c r="T6" s="261"/>
    </row>
    <row r="7" spans="1:20" s="161" customFormat="1" ht="11.25">
      <c r="A7" s="135" t="s">
        <v>188</v>
      </c>
      <c r="B7" s="135" t="s">
        <v>189</v>
      </c>
      <c r="C7" s="149" t="s">
        <v>72</v>
      </c>
      <c r="D7" s="259">
        <v>92</v>
      </c>
      <c r="E7" s="119">
        <v>100</v>
      </c>
      <c r="F7" s="261" t="s">
        <v>375</v>
      </c>
      <c r="G7" s="119"/>
      <c r="H7" s="261"/>
      <c r="I7" s="121">
        <v>1361</v>
      </c>
      <c r="J7" s="261"/>
      <c r="K7" s="121"/>
      <c r="L7" s="210"/>
      <c r="M7" s="122">
        <v>267</v>
      </c>
      <c r="N7" s="261"/>
      <c r="O7" s="122"/>
      <c r="P7" s="261"/>
      <c r="Q7" s="122">
        <v>1095</v>
      </c>
      <c r="R7" s="261"/>
      <c r="S7" s="122">
        <v>893</v>
      </c>
      <c r="T7" s="261"/>
    </row>
    <row r="8" spans="1:20" s="161" customFormat="1" ht="11.25">
      <c r="A8" s="135" t="s">
        <v>183</v>
      </c>
      <c r="B8" s="135" t="s">
        <v>184</v>
      </c>
      <c r="C8" s="149" t="s">
        <v>69</v>
      </c>
      <c r="D8" s="259">
        <v>97</v>
      </c>
      <c r="E8" s="119"/>
      <c r="F8" s="261"/>
      <c r="G8" s="119"/>
      <c r="H8" s="261"/>
      <c r="I8" s="121"/>
      <c r="J8" s="261"/>
      <c r="K8" s="121">
        <v>3399</v>
      </c>
      <c r="L8" s="210"/>
      <c r="M8" s="122">
        <v>210</v>
      </c>
      <c r="N8" s="261"/>
      <c r="O8" s="122"/>
      <c r="P8" s="261"/>
      <c r="Q8" s="122">
        <v>1100</v>
      </c>
      <c r="R8" s="261"/>
      <c r="S8" s="122">
        <v>313</v>
      </c>
      <c r="T8" s="261"/>
    </row>
    <row r="9" spans="1:20" s="161" customFormat="1" ht="11.25">
      <c r="A9" s="135" t="s">
        <v>178</v>
      </c>
      <c r="B9" s="135" t="s">
        <v>143</v>
      </c>
      <c r="C9" s="149" t="s">
        <v>69</v>
      </c>
      <c r="D9" s="259">
        <v>93</v>
      </c>
      <c r="E9" s="119"/>
      <c r="F9" s="261"/>
      <c r="G9" s="119"/>
      <c r="H9" s="261"/>
      <c r="I9" s="121">
        <v>1304</v>
      </c>
      <c r="J9" s="261"/>
      <c r="K9" s="121"/>
      <c r="L9" s="210"/>
      <c r="M9" s="122">
        <v>277</v>
      </c>
      <c r="N9" s="261"/>
      <c r="O9" s="122"/>
      <c r="P9" s="261"/>
      <c r="Q9" s="122">
        <v>1140</v>
      </c>
      <c r="R9" s="261"/>
      <c r="S9" s="122">
        <v>1047</v>
      </c>
      <c r="T9" s="261"/>
    </row>
    <row r="10" spans="1:20" s="161" customFormat="1" ht="11.25">
      <c r="A10" s="149" t="s">
        <v>285</v>
      </c>
      <c r="B10" s="149" t="s">
        <v>204</v>
      </c>
      <c r="C10" s="149" t="s">
        <v>185</v>
      </c>
      <c r="D10" s="259">
        <v>115</v>
      </c>
      <c r="E10" s="119"/>
      <c r="F10" s="261"/>
      <c r="G10" s="119"/>
      <c r="H10" s="261"/>
      <c r="I10" s="121">
        <v>1539</v>
      </c>
      <c r="J10" s="261"/>
      <c r="K10" s="121"/>
      <c r="L10" s="210"/>
      <c r="M10" s="122">
        <v>223</v>
      </c>
      <c r="N10" s="261"/>
      <c r="O10" s="122"/>
      <c r="P10" s="261"/>
      <c r="Q10" s="122">
        <v>649</v>
      </c>
      <c r="R10" s="261"/>
      <c r="S10" s="122"/>
      <c r="T10" s="261"/>
    </row>
    <row r="11" spans="1:20" s="161" customFormat="1" ht="11.25">
      <c r="A11" s="149" t="s">
        <v>190</v>
      </c>
      <c r="B11" s="149" t="s">
        <v>191</v>
      </c>
      <c r="C11" s="149" t="s">
        <v>80</v>
      </c>
      <c r="D11" s="259"/>
      <c r="E11" s="119"/>
      <c r="F11" s="261"/>
      <c r="G11" s="119">
        <v>103</v>
      </c>
      <c r="H11" s="261" t="s">
        <v>329</v>
      </c>
      <c r="I11" s="121"/>
      <c r="J11" s="261"/>
      <c r="K11" s="121">
        <v>3415</v>
      </c>
      <c r="L11" s="210"/>
      <c r="M11" s="122">
        <v>315</v>
      </c>
      <c r="N11" s="261" t="s">
        <v>329</v>
      </c>
      <c r="O11" s="122"/>
      <c r="P11" s="261"/>
      <c r="Q11" s="122">
        <v>1256</v>
      </c>
      <c r="R11" s="261"/>
      <c r="S11" s="122">
        <v>826</v>
      </c>
      <c r="T11" s="261"/>
    </row>
    <row r="12" spans="1:20" s="161" customFormat="1" ht="11.25">
      <c r="A12" s="149" t="s">
        <v>111</v>
      </c>
      <c r="B12" s="149" t="s">
        <v>138</v>
      </c>
      <c r="C12" s="149" t="s">
        <v>80</v>
      </c>
      <c r="D12" s="259">
        <v>95</v>
      </c>
      <c r="E12" s="119"/>
      <c r="F12" s="261"/>
      <c r="G12" s="119"/>
      <c r="H12" s="261"/>
      <c r="I12" s="121">
        <v>1331</v>
      </c>
      <c r="J12" s="261"/>
      <c r="K12" s="121"/>
      <c r="L12" s="210"/>
      <c r="M12" s="122">
        <v>261</v>
      </c>
      <c r="N12" s="261"/>
      <c r="O12" s="122"/>
      <c r="P12" s="261"/>
      <c r="Q12" s="122">
        <v>1440</v>
      </c>
      <c r="R12" s="261" t="s">
        <v>329</v>
      </c>
      <c r="S12" s="122">
        <v>783</v>
      </c>
      <c r="T12" s="261"/>
    </row>
    <row r="13" spans="1:20" s="161" customFormat="1" ht="11.25">
      <c r="A13" s="178" t="s">
        <v>182</v>
      </c>
      <c r="B13" s="149" t="s">
        <v>135</v>
      </c>
      <c r="C13" s="149" t="s">
        <v>67</v>
      </c>
      <c r="D13" s="259"/>
      <c r="E13" s="119"/>
      <c r="F13" s="261"/>
      <c r="G13" s="119"/>
      <c r="H13" s="261"/>
      <c r="I13" s="121"/>
      <c r="J13" s="261"/>
      <c r="K13" s="121"/>
      <c r="L13" s="210"/>
      <c r="M13" s="122"/>
      <c r="N13" s="261"/>
      <c r="O13" s="122"/>
      <c r="P13" s="261"/>
      <c r="Q13" s="122"/>
      <c r="R13" s="261"/>
      <c r="S13" s="122"/>
      <c r="T13" s="261"/>
    </row>
    <row r="14" spans="1:20" s="161" customFormat="1" ht="11.25">
      <c r="A14" s="178" t="s">
        <v>195</v>
      </c>
      <c r="B14" s="149" t="s">
        <v>196</v>
      </c>
      <c r="C14" s="149" t="s">
        <v>67</v>
      </c>
      <c r="D14" s="259">
        <v>103</v>
      </c>
      <c r="E14" s="119"/>
      <c r="F14" s="261"/>
      <c r="G14" s="119"/>
      <c r="H14" s="261"/>
      <c r="I14" s="121">
        <v>1341</v>
      </c>
      <c r="J14" s="261"/>
      <c r="K14" s="121"/>
      <c r="L14" s="210"/>
      <c r="M14" s="122">
        <v>233</v>
      </c>
      <c r="N14" s="261"/>
      <c r="O14" s="122">
        <v>854</v>
      </c>
      <c r="P14" s="261" t="s">
        <v>329</v>
      </c>
      <c r="Q14" s="122">
        <v>877</v>
      </c>
      <c r="R14" s="261"/>
      <c r="S14" s="122"/>
      <c r="T14" s="261"/>
    </row>
    <row r="15" spans="1:20" s="161" customFormat="1" ht="11.25">
      <c r="A15" s="178" t="s">
        <v>197</v>
      </c>
      <c r="B15" s="149" t="s">
        <v>284</v>
      </c>
      <c r="C15" s="149" t="s">
        <v>67</v>
      </c>
      <c r="D15" s="259">
        <v>93</v>
      </c>
      <c r="E15" s="119"/>
      <c r="F15" s="261"/>
      <c r="G15" s="119"/>
      <c r="H15" s="261"/>
      <c r="I15" s="121">
        <v>1583</v>
      </c>
      <c r="J15" s="261"/>
      <c r="K15" s="121"/>
      <c r="L15" s="210"/>
      <c r="M15" s="122">
        <v>237</v>
      </c>
      <c r="N15" s="261"/>
      <c r="O15" s="122"/>
      <c r="P15" s="261"/>
      <c r="Q15" s="122">
        <v>784</v>
      </c>
      <c r="R15" s="261"/>
      <c r="S15" s="180">
        <v>1090</v>
      </c>
      <c r="T15" s="261"/>
    </row>
    <row r="16" spans="1:20" s="161" customFormat="1" ht="11.25">
      <c r="A16" s="178" t="s">
        <v>376</v>
      </c>
      <c r="B16" s="149" t="s">
        <v>377</v>
      </c>
      <c r="C16" s="149" t="s">
        <v>67</v>
      </c>
      <c r="D16" s="259">
        <v>98</v>
      </c>
      <c r="E16" s="119"/>
      <c r="F16" s="261"/>
      <c r="G16" s="119"/>
      <c r="H16" s="261"/>
      <c r="I16" s="121">
        <v>1525</v>
      </c>
      <c r="J16" s="261"/>
      <c r="K16" s="121"/>
      <c r="L16" s="210"/>
      <c r="M16" s="122">
        <v>228</v>
      </c>
      <c r="N16" s="261"/>
      <c r="O16" s="122"/>
      <c r="P16" s="261"/>
      <c r="Q16" s="122">
        <v>929</v>
      </c>
      <c r="R16" s="261"/>
      <c r="S16" s="122">
        <v>1042</v>
      </c>
      <c r="T16" s="261"/>
    </row>
    <row r="17" spans="1:20" s="161" customFormat="1" ht="11.25">
      <c r="A17" s="178" t="s">
        <v>202</v>
      </c>
      <c r="B17" s="149" t="s">
        <v>203</v>
      </c>
      <c r="C17" s="149" t="s">
        <v>67</v>
      </c>
      <c r="D17" s="259">
        <v>90</v>
      </c>
      <c r="E17" s="119">
        <v>98</v>
      </c>
      <c r="F17" s="261" t="s">
        <v>373</v>
      </c>
      <c r="G17" s="119"/>
      <c r="H17" s="261"/>
      <c r="I17" s="121">
        <v>1372</v>
      </c>
      <c r="J17" s="261"/>
      <c r="K17" s="121"/>
      <c r="L17" s="210"/>
      <c r="M17" s="122">
        <v>244</v>
      </c>
      <c r="N17" s="261"/>
      <c r="O17" s="122">
        <v>798</v>
      </c>
      <c r="P17" s="261"/>
      <c r="Q17" s="122">
        <v>741</v>
      </c>
      <c r="R17" s="261"/>
      <c r="S17" s="122"/>
      <c r="T17" s="261"/>
    </row>
    <row r="18" spans="1:20" s="161" customFormat="1" ht="11.25">
      <c r="A18" s="178" t="s">
        <v>198</v>
      </c>
      <c r="B18" s="149" t="s">
        <v>199</v>
      </c>
      <c r="C18" s="149" t="s">
        <v>67</v>
      </c>
      <c r="D18" s="259">
        <v>97</v>
      </c>
      <c r="E18" s="119"/>
      <c r="F18" s="261"/>
      <c r="G18" s="119"/>
      <c r="H18" s="261"/>
      <c r="I18" s="121">
        <v>1446</v>
      </c>
      <c r="J18" s="261"/>
      <c r="K18" s="121"/>
      <c r="L18" s="210"/>
      <c r="M18" s="122">
        <v>252</v>
      </c>
      <c r="N18" s="261"/>
      <c r="O18" s="122"/>
      <c r="P18" s="261"/>
      <c r="Q18" s="122">
        <v>746</v>
      </c>
      <c r="R18" s="261"/>
      <c r="S18" s="180">
        <v>685</v>
      </c>
      <c r="T18" s="261"/>
    </row>
    <row r="19" spans="1:20" s="161" customFormat="1" ht="11.25">
      <c r="A19" s="178" t="s">
        <v>376</v>
      </c>
      <c r="B19" s="149" t="s">
        <v>378</v>
      </c>
      <c r="C19" s="149" t="s">
        <v>67</v>
      </c>
      <c r="D19" s="259">
        <v>95</v>
      </c>
      <c r="E19" s="119"/>
      <c r="F19" s="261"/>
      <c r="G19" s="119"/>
      <c r="H19" s="261"/>
      <c r="I19" s="121">
        <v>1478</v>
      </c>
      <c r="J19" s="261"/>
      <c r="K19" s="121"/>
      <c r="L19" s="210"/>
      <c r="M19" s="122">
        <v>233</v>
      </c>
      <c r="N19" s="261"/>
      <c r="O19" s="122"/>
      <c r="P19" s="261"/>
      <c r="Q19" s="122">
        <v>580</v>
      </c>
      <c r="R19" s="261"/>
      <c r="S19" s="122">
        <v>290</v>
      </c>
      <c r="T19" s="261"/>
    </row>
    <row r="20" spans="1:20" s="161" customFormat="1" ht="11.25">
      <c r="A20" s="178" t="s">
        <v>195</v>
      </c>
      <c r="B20" s="149" t="s">
        <v>211</v>
      </c>
      <c r="C20" s="149" t="s">
        <v>67</v>
      </c>
      <c r="D20" s="259">
        <v>106</v>
      </c>
      <c r="E20" s="119"/>
      <c r="F20" s="261"/>
      <c r="G20" s="119"/>
      <c r="H20" s="261"/>
      <c r="I20" s="121">
        <v>1473</v>
      </c>
      <c r="J20" s="261"/>
      <c r="K20" s="121"/>
      <c r="L20" s="210"/>
      <c r="M20" s="122">
        <v>210</v>
      </c>
      <c r="N20" s="261"/>
      <c r="O20" s="122"/>
      <c r="P20" s="261"/>
      <c r="Q20" s="122">
        <v>450</v>
      </c>
      <c r="R20" s="261"/>
      <c r="S20" s="122">
        <v>478</v>
      </c>
      <c r="T20" s="261"/>
    </row>
    <row r="21" spans="1:20" s="161" customFormat="1" ht="11.25">
      <c r="A21" s="134" t="s">
        <v>287</v>
      </c>
      <c r="B21" s="135" t="s">
        <v>288</v>
      </c>
      <c r="C21" s="149" t="s">
        <v>70</v>
      </c>
      <c r="D21" s="259"/>
      <c r="E21" s="119"/>
      <c r="F21" s="261"/>
      <c r="G21" s="119"/>
      <c r="H21" s="261"/>
      <c r="I21" s="121"/>
      <c r="J21" s="261"/>
      <c r="K21" s="121"/>
      <c r="L21" s="210"/>
      <c r="M21" s="122"/>
      <c r="N21" s="261"/>
      <c r="O21" s="122"/>
      <c r="P21" s="261"/>
      <c r="Q21" s="122"/>
      <c r="R21" s="261"/>
      <c r="S21" s="180"/>
      <c r="T21" s="261"/>
    </row>
    <row r="22" spans="1:20" s="161" customFormat="1" ht="11.25">
      <c r="A22" s="134" t="s">
        <v>299</v>
      </c>
      <c r="B22" s="135" t="s">
        <v>289</v>
      </c>
      <c r="C22" s="149" t="s">
        <v>70</v>
      </c>
      <c r="D22" s="259">
        <v>90</v>
      </c>
      <c r="E22" s="119">
        <v>97</v>
      </c>
      <c r="F22" s="261" t="s">
        <v>372</v>
      </c>
      <c r="G22" s="119"/>
      <c r="H22" s="261"/>
      <c r="I22" s="121">
        <v>1345</v>
      </c>
      <c r="J22" s="261"/>
      <c r="K22" s="121"/>
      <c r="L22" s="210"/>
      <c r="M22" s="122">
        <v>258</v>
      </c>
      <c r="N22" s="261"/>
      <c r="O22" s="122">
        <v>389</v>
      </c>
      <c r="P22" s="261"/>
      <c r="Q22" s="122">
        <v>947</v>
      </c>
      <c r="R22" s="261"/>
      <c r="S22" s="122"/>
      <c r="T22" s="261"/>
    </row>
    <row r="23" spans="1:20" s="161" customFormat="1" ht="11.25">
      <c r="A23" s="134" t="s">
        <v>379</v>
      </c>
      <c r="B23" s="135" t="s">
        <v>380</v>
      </c>
      <c r="C23" s="149" t="s">
        <v>70</v>
      </c>
      <c r="D23" s="259"/>
      <c r="E23" s="119"/>
      <c r="F23" s="261"/>
      <c r="G23" s="119">
        <v>111</v>
      </c>
      <c r="H23" s="261"/>
      <c r="I23" s="121">
        <v>1466</v>
      </c>
      <c r="J23" s="261"/>
      <c r="K23" s="121"/>
      <c r="L23" s="210"/>
      <c r="M23" s="122">
        <v>272</v>
      </c>
      <c r="N23" s="261"/>
      <c r="O23" s="122"/>
      <c r="P23" s="261"/>
      <c r="Q23" s="122">
        <v>806</v>
      </c>
      <c r="R23" s="261"/>
      <c r="S23" s="122">
        <v>327</v>
      </c>
      <c r="T23" s="261"/>
    </row>
    <row r="24" spans="1:20" s="161" customFormat="1" ht="11.25">
      <c r="A24" s="134" t="s">
        <v>210</v>
      </c>
      <c r="B24" s="135" t="s">
        <v>90</v>
      </c>
      <c r="C24" s="149" t="s">
        <v>70</v>
      </c>
      <c r="D24" s="259">
        <v>105</v>
      </c>
      <c r="E24" s="119"/>
      <c r="F24" s="261"/>
      <c r="G24" s="119"/>
      <c r="H24" s="261"/>
      <c r="I24" s="121">
        <v>1558</v>
      </c>
      <c r="J24" s="261"/>
      <c r="K24" s="121"/>
      <c r="L24" s="210"/>
      <c r="M24" s="122">
        <v>185</v>
      </c>
      <c r="N24" s="261"/>
      <c r="O24" s="122"/>
      <c r="P24" s="261"/>
      <c r="Q24" s="122">
        <v>808</v>
      </c>
      <c r="R24" s="261"/>
      <c r="S24" s="122">
        <v>338</v>
      </c>
      <c r="T24" s="261"/>
    </row>
    <row r="25" spans="1:20" s="161" customFormat="1" ht="11.25">
      <c r="A25" s="134" t="s">
        <v>200</v>
      </c>
      <c r="B25" s="135" t="s">
        <v>201</v>
      </c>
      <c r="C25" s="149" t="s">
        <v>70</v>
      </c>
      <c r="D25" s="259">
        <v>102</v>
      </c>
      <c r="E25" s="119"/>
      <c r="F25" s="261"/>
      <c r="G25" s="119"/>
      <c r="H25" s="261"/>
      <c r="I25" s="121"/>
      <c r="J25" s="261"/>
      <c r="K25" s="121">
        <v>4526</v>
      </c>
      <c r="L25" s="210"/>
      <c r="M25" s="122">
        <v>249</v>
      </c>
      <c r="N25" s="261"/>
      <c r="O25" s="122">
        <v>533</v>
      </c>
      <c r="P25" s="261"/>
      <c r="Q25" s="122">
        <v>901</v>
      </c>
      <c r="R25" s="261"/>
      <c r="S25" s="122"/>
      <c r="T25" s="261"/>
    </row>
    <row r="26" spans="1:20" s="161" customFormat="1" ht="11.25">
      <c r="A26" s="134" t="s">
        <v>200</v>
      </c>
      <c r="B26" s="135" t="s">
        <v>205</v>
      </c>
      <c r="C26" s="149" t="s">
        <v>70</v>
      </c>
      <c r="D26" s="259">
        <v>95</v>
      </c>
      <c r="E26" s="119"/>
      <c r="F26" s="261"/>
      <c r="G26" s="119"/>
      <c r="H26" s="261"/>
      <c r="I26" s="121">
        <v>1404</v>
      </c>
      <c r="J26" s="261"/>
      <c r="K26" s="121"/>
      <c r="L26" s="210"/>
      <c r="M26" s="122">
        <v>283</v>
      </c>
      <c r="N26" s="261"/>
      <c r="O26" s="122"/>
      <c r="P26" s="261"/>
      <c r="Q26" s="122">
        <v>1301</v>
      </c>
      <c r="R26" s="261"/>
      <c r="S26" s="122">
        <v>1198</v>
      </c>
      <c r="T26" s="261" t="s">
        <v>329</v>
      </c>
    </row>
    <row r="27" spans="1:20" s="161" customFormat="1" ht="11.25">
      <c r="A27" s="134" t="s">
        <v>208</v>
      </c>
      <c r="B27" s="135" t="s">
        <v>209</v>
      </c>
      <c r="C27" s="149" t="s">
        <v>70</v>
      </c>
      <c r="D27" s="259">
        <v>112</v>
      </c>
      <c r="E27" s="119"/>
      <c r="F27" s="261"/>
      <c r="G27" s="119"/>
      <c r="H27" s="261"/>
      <c r="I27" s="121">
        <v>1491</v>
      </c>
      <c r="J27" s="261"/>
      <c r="K27" s="121"/>
      <c r="L27" s="210"/>
      <c r="M27" s="122">
        <v>220</v>
      </c>
      <c r="N27" s="261"/>
      <c r="O27" s="122"/>
      <c r="P27" s="261"/>
      <c r="Q27" s="122"/>
      <c r="R27" s="261"/>
      <c r="S27" s="122"/>
      <c r="T27" s="261"/>
    </row>
    <row r="28" spans="1:20" s="161" customFormat="1" ht="11.25">
      <c r="A28" s="134" t="s">
        <v>213</v>
      </c>
      <c r="B28" s="135" t="s">
        <v>214</v>
      </c>
      <c r="C28" s="149" t="s">
        <v>70</v>
      </c>
      <c r="D28" s="259">
        <v>117</v>
      </c>
      <c r="E28" s="119"/>
      <c r="F28" s="261"/>
      <c r="G28" s="119"/>
      <c r="H28" s="261"/>
      <c r="I28" s="121">
        <v>1562</v>
      </c>
      <c r="J28" s="261"/>
      <c r="K28" s="121"/>
      <c r="L28" s="210"/>
      <c r="M28" s="122">
        <v>190</v>
      </c>
      <c r="N28" s="261"/>
      <c r="O28" s="122">
        <v>302</v>
      </c>
      <c r="P28" s="261"/>
      <c r="Q28" s="122">
        <v>589</v>
      </c>
      <c r="R28" s="261"/>
      <c r="S28" s="122"/>
      <c r="T28" s="261"/>
    </row>
    <row r="29" spans="1:20" s="161" customFormat="1" ht="11.25">
      <c r="A29" s="134" t="s">
        <v>206</v>
      </c>
      <c r="B29" s="135" t="s">
        <v>207</v>
      </c>
      <c r="C29" s="149" t="s">
        <v>70</v>
      </c>
      <c r="D29" s="259"/>
      <c r="E29" s="119"/>
      <c r="F29" s="261"/>
      <c r="G29" s="119"/>
      <c r="H29" s="261"/>
      <c r="I29" s="121"/>
      <c r="J29" s="261"/>
      <c r="K29" s="121"/>
      <c r="L29" s="210"/>
      <c r="M29" s="122"/>
      <c r="N29" s="261"/>
      <c r="O29" s="122"/>
      <c r="P29" s="261"/>
      <c r="Q29" s="122"/>
      <c r="R29" s="261"/>
      <c r="S29" s="122"/>
      <c r="T29" s="261"/>
    </row>
    <row r="30" spans="1:20" s="161" customFormat="1" ht="11.25">
      <c r="A30" s="134" t="s">
        <v>286</v>
      </c>
      <c r="B30" s="135" t="s">
        <v>144</v>
      </c>
      <c r="C30" s="149" t="s">
        <v>70</v>
      </c>
      <c r="D30" s="259"/>
      <c r="E30" s="119"/>
      <c r="F30" s="261"/>
      <c r="G30" s="119"/>
      <c r="H30" s="261"/>
      <c r="I30" s="121"/>
      <c r="J30" s="261"/>
      <c r="K30" s="121"/>
      <c r="L30" s="210"/>
      <c r="M30" s="122"/>
      <c r="N30" s="261"/>
      <c r="O30" s="122"/>
      <c r="P30" s="261"/>
      <c r="Q30" s="122"/>
      <c r="R30" s="261"/>
      <c r="S30" s="122"/>
      <c r="T30" s="261"/>
    </row>
    <row r="31" spans="1:20" s="161" customFormat="1" ht="11.25">
      <c r="A31" s="181" t="s">
        <v>134</v>
      </c>
      <c r="B31" s="182" t="s">
        <v>99</v>
      </c>
      <c r="C31" s="135" t="s">
        <v>68</v>
      </c>
      <c r="D31" s="119">
        <v>89</v>
      </c>
      <c r="E31" s="119">
        <v>97</v>
      </c>
      <c r="F31" s="261" t="s">
        <v>329</v>
      </c>
      <c r="G31" s="119"/>
      <c r="H31" s="261"/>
      <c r="I31" s="121">
        <v>1250</v>
      </c>
      <c r="J31" s="261" t="s">
        <v>329</v>
      </c>
      <c r="K31" s="121"/>
      <c r="L31" s="210"/>
      <c r="M31" s="122">
        <v>301</v>
      </c>
      <c r="N31" s="261"/>
      <c r="O31" s="122"/>
      <c r="P31" s="261"/>
      <c r="Q31" s="122"/>
      <c r="R31" s="261"/>
      <c r="S31" s="180">
        <v>1060</v>
      </c>
      <c r="T31" s="261"/>
    </row>
    <row r="32" spans="1:20" s="161" customFormat="1" ht="11.25">
      <c r="A32" s="181" t="s">
        <v>121</v>
      </c>
      <c r="B32" s="182" t="s">
        <v>370</v>
      </c>
      <c r="C32" s="135" t="s">
        <v>68</v>
      </c>
      <c r="D32" s="119">
        <v>90</v>
      </c>
      <c r="E32" s="119">
        <v>98</v>
      </c>
      <c r="F32" s="261" t="s">
        <v>374</v>
      </c>
      <c r="G32" s="119"/>
      <c r="H32" s="261"/>
      <c r="I32" s="121"/>
      <c r="J32" s="261"/>
      <c r="K32" s="121">
        <v>4007</v>
      </c>
      <c r="L32" s="210"/>
      <c r="M32" s="122"/>
      <c r="N32" s="261"/>
      <c r="O32" s="122">
        <v>290</v>
      </c>
      <c r="P32" s="261"/>
      <c r="Q32" s="122"/>
      <c r="R32" s="261"/>
      <c r="S32" s="122"/>
      <c r="T32" s="261"/>
    </row>
    <row r="33" spans="1:20" s="161" customFormat="1" ht="11.25">
      <c r="A33" s="181" t="s">
        <v>186</v>
      </c>
      <c r="B33" s="182" t="s">
        <v>187</v>
      </c>
      <c r="C33" s="135" t="s">
        <v>68</v>
      </c>
      <c r="D33" s="119">
        <v>96</v>
      </c>
      <c r="E33" s="119"/>
      <c r="F33" s="261"/>
      <c r="G33" s="119"/>
      <c r="H33" s="261"/>
      <c r="I33" s="121">
        <v>1302</v>
      </c>
      <c r="J33" s="261"/>
      <c r="K33" s="121"/>
      <c r="L33" s="210"/>
      <c r="M33" s="122">
        <v>241</v>
      </c>
      <c r="N33" s="261"/>
      <c r="O33" s="122"/>
      <c r="P33" s="261"/>
      <c r="Q33" s="122">
        <v>963</v>
      </c>
      <c r="R33" s="261"/>
      <c r="S33" s="122">
        <v>972</v>
      </c>
      <c r="T33" s="261"/>
    </row>
    <row r="34" spans="1:20" s="161" customFormat="1" ht="11.25">
      <c r="A34" s="181" t="s">
        <v>186</v>
      </c>
      <c r="B34" s="182" t="s">
        <v>207</v>
      </c>
      <c r="C34" s="135" t="s">
        <v>68</v>
      </c>
      <c r="D34" s="119">
        <v>101</v>
      </c>
      <c r="E34" s="119"/>
      <c r="F34" s="261"/>
      <c r="G34" s="119"/>
      <c r="H34" s="261"/>
      <c r="I34" s="121">
        <v>1427</v>
      </c>
      <c r="J34" s="261"/>
      <c r="K34" s="121"/>
      <c r="L34" s="210"/>
      <c r="M34" s="122">
        <v>191</v>
      </c>
      <c r="N34" s="261"/>
      <c r="O34" s="122"/>
      <c r="P34" s="261"/>
      <c r="Q34" s="122">
        <v>632</v>
      </c>
      <c r="R34" s="261"/>
      <c r="S34" s="122">
        <v>786</v>
      </c>
      <c r="T34" s="261"/>
    </row>
    <row r="35" spans="1:20" s="161" customFormat="1" ht="11.25">
      <c r="A35" s="181" t="s">
        <v>139</v>
      </c>
      <c r="B35" s="182" t="s">
        <v>140</v>
      </c>
      <c r="C35" s="135" t="s">
        <v>68</v>
      </c>
      <c r="D35" s="119">
        <v>100</v>
      </c>
      <c r="E35" s="119"/>
      <c r="F35" s="261"/>
      <c r="G35" s="119"/>
      <c r="H35" s="261"/>
      <c r="I35" s="121"/>
      <c r="J35" s="261"/>
      <c r="K35" s="121">
        <v>4387</v>
      </c>
      <c r="L35" s="210"/>
      <c r="M35" s="122">
        <v>184</v>
      </c>
      <c r="N35" s="261"/>
      <c r="O35" s="122"/>
      <c r="P35" s="261"/>
      <c r="Q35" s="122"/>
      <c r="R35" s="261"/>
      <c r="S35" s="122">
        <v>1002</v>
      </c>
      <c r="T35" s="261"/>
    </row>
    <row r="36" spans="1:20" s="161" customFormat="1" ht="11.25">
      <c r="A36" s="166"/>
      <c r="B36" s="166"/>
      <c r="D36" s="163"/>
      <c r="E36" s="163"/>
      <c r="F36" s="160"/>
      <c r="G36" s="163"/>
      <c r="H36" s="160"/>
      <c r="I36" s="164"/>
      <c r="J36" s="160"/>
      <c r="K36" s="164"/>
      <c r="L36" s="160"/>
      <c r="M36" s="165"/>
      <c r="N36" s="160"/>
      <c r="O36" s="165"/>
      <c r="P36" s="160"/>
      <c r="Q36" s="165"/>
      <c r="R36" s="160"/>
      <c r="S36" s="165"/>
      <c r="T36" s="160"/>
    </row>
    <row r="37" spans="1:20" s="161" customFormat="1" ht="11.25">
      <c r="A37" s="166"/>
      <c r="B37" s="166"/>
      <c r="D37" s="163"/>
      <c r="E37" s="163"/>
      <c r="F37" s="160"/>
      <c r="G37" s="163"/>
      <c r="H37" s="160"/>
      <c r="I37" s="164"/>
      <c r="J37" s="160"/>
      <c r="K37" s="164"/>
      <c r="L37" s="160"/>
      <c r="M37" s="165"/>
      <c r="N37" s="160"/>
      <c r="O37" s="165"/>
      <c r="P37" s="160"/>
      <c r="Q37" s="165"/>
      <c r="R37" s="160"/>
      <c r="S37" s="165"/>
      <c r="T37" s="160"/>
    </row>
    <row r="38" spans="1:20" s="161" customFormat="1" ht="11.25">
      <c r="A38" s="166"/>
      <c r="B38" s="166"/>
      <c r="D38" s="163"/>
      <c r="E38" s="163"/>
      <c r="F38" s="160"/>
      <c r="G38" s="163"/>
      <c r="H38" s="160"/>
      <c r="I38" s="164"/>
      <c r="J38" s="160"/>
      <c r="K38" s="164"/>
      <c r="L38" s="160"/>
      <c r="M38" s="165"/>
      <c r="N38" s="160"/>
      <c r="O38" s="165"/>
      <c r="P38" s="160"/>
      <c r="Q38" s="165"/>
      <c r="R38" s="160"/>
      <c r="S38" s="165"/>
      <c r="T38" s="160"/>
    </row>
    <row r="39" spans="1:20" s="161" customFormat="1" ht="11.25">
      <c r="A39" s="166"/>
      <c r="B39" s="166"/>
      <c r="D39" s="163"/>
      <c r="E39" s="163"/>
      <c r="F39" s="160"/>
      <c r="G39" s="163"/>
      <c r="H39" s="160"/>
      <c r="I39" s="164"/>
      <c r="J39" s="160"/>
      <c r="K39" s="164"/>
      <c r="L39" s="160"/>
      <c r="M39" s="165"/>
      <c r="N39" s="160"/>
      <c r="O39" s="165"/>
      <c r="P39" s="160"/>
      <c r="Q39" s="165"/>
      <c r="R39" s="160"/>
      <c r="S39" s="165"/>
      <c r="T39" s="160"/>
    </row>
    <row r="40" spans="1:20" s="161" customFormat="1" ht="11.25">
      <c r="A40" s="166"/>
      <c r="B40" s="166"/>
      <c r="D40" s="163"/>
      <c r="E40" s="163"/>
      <c r="F40" s="160"/>
      <c r="G40" s="163"/>
      <c r="H40" s="160"/>
      <c r="I40" s="164"/>
      <c r="J40" s="160"/>
      <c r="K40" s="164"/>
      <c r="L40" s="160"/>
      <c r="M40" s="165"/>
      <c r="N40" s="160"/>
      <c r="O40" s="165"/>
      <c r="P40" s="160"/>
      <c r="Q40" s="165"/>
      <c r="R40" s="160"/>
      <c r="S40" s="165"/>
      <c r="T40" s="160"/>
    </row>
    <row r="41" spans="1:20" s="161" customFormat="1" ht="11.25">
      <c r="A41" s="166"/>
      <c r="B41" s="166"/>
      <c r="D41" s="163"/>
      <c r="E41" s="163"/>
      <c r="F41" s="160"/>
      <c r="G41" s="163"/>
      <c r="H41" s="160"/>
      <c r="I41" s="164"/>
      <c r="J41" s="160"/>
      <c r="K41" s="164"/>
      <c r="L41" s="160"/>
      <c r="M41" s="165"/>
      <c r="N41" s="160"/>
      <c r="O41" s="165"/>
      <c r="P41" s="160"/>
      <c r="Q41" s="165"/>
      <c r="R41" s="160"/>
      <c r="S41" s="165"/>
      <c r="T41" s="160"/>
    </row>
  </sheetData>
  <sheetProtection/>
  <autoFilter ref="A5:T35"/>
  <mergeCells count="13">
    <mergeCell ref="I4:J4"/>
    <mergeCell ref="S4:T4"/>
    <mergeCell ref="K4:L4"/>
    <mergeCell ref="M4:N4"/>
    <mergeCell ref="O4:P4"/>
    <mergeCell ref="Q4:R4"/>
    <mergeCell ref="A2:T2"/>
    <mergeCell ref="A3:T3"/>
    <mergeCell ref="A4:A5"/>
    <mergeCell ref="B4:B5"/>
    <mergeCell ref="C4:C5"/>
    <mergeCell ref="E4:F4"/>
    <mergeCell ref="G4:H4"/>
  </mergeCells>
  <printOptions horizontalCentered="1"/>
  <pageMargins left="0.1968503937007874" right="0.1968503937007874" top="0.6692913385826772" bottom="0.4330708661417323" header="0.2362204724409449" footer="0.1968503937007874"/>
  <pageSetup fitToHeight="10" horizontalDpi="600" verticalDpi="600" orientation="portrait" paperSize="9" r:id="rId1"/>
  <headerFooter alignWithMargins="0">
    <oddHeader>&amp;L&amp;"Times New Roman,Gras"FSGT Ile de France &amp;C&amp;"Times New Roman,Gras"&amp;14CHALLENGE ROUSSEAU ENFANTS</oddHeader>
    <oddFooter>&amp;CPage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workbookViewId="0" topLeftCell="A1">
      <pane ySplit="5" topLeftCell="A6" activePane="bottomLeft" state="frozen"/>
      <selection pane="topLeft" activeCell="A1" sqref="A1"/>
      <selection pane="bottomLeft" activeCell="A6" sqref="A6:IV32"/>
    </sheetView>
  </sheetViews>
  <sheetFormatPr defaultColWidth="10.25390625" defaultRowHeight="15.75"/>
  <cols>
    <col min="1" max="1" width="10.625" style="51" bestFit="1" customWidth="1"/>
    <col min="2" max="2" width="8.75390625" style="51" bestFit="1" customWidth="1"/>
    <col min="3" max="3" width="4.25390625" style="47" bestFit="1" customWidth="1"/>
    <col min="4" max="5" width="7.625" style="48" bestFit="1" customWidth="1"/>
    <col min="6" max="6" width="6.375" style="262" bestFit="1" customWidth="1"/>
    <col min="7" max="7" width="7.625" style="48" bestFit="1" customWidth="1"/>
    <col min="8" max="8" width="6.375" style="262" bestFit="1" customWidth="1"/>
    <col min="9" max="9" width="7.625" style="49" bestFit="1" customWidth="1"/>
    <col min="10" max="10" width="6.375" style="262" bestFit="1" customWidth="1"/>
    <col min="11" max="11" width="7.625" style="49" bestFit="1" customWidth="1"/>
    <col min="12" max="12" width="6.375" style="262" bestFit="1" customWidth="1"/>
    <col min="13" max="13" width="7.625" style="50" bestFit="1" customWidth="1"/>
    <col min="14" max="14" width="6.375" style="262" bestFit="1" customWidth="1"/>
    <col min="15" max="15" width="7.625" style="50" bestFit="1" customWidth="1"/>
    <col min="16" max="16" width="6.375" style="262" bestFit="1" customWidth="1"/>
    <col min="17" max="17" width="7.625" style="50" bestFit="1" customWidth="1"/>
    <col min="18" max="18" width="6.375" style="262" bestFit="1" customWidth="1"/>
    <col min="19" max="19" width="7.625" style="50" bestFit="1" customWidth="1"/>
    <col min="20" max="20" width="6.375" style="262" bestFit="1" customWidth="1"/>
    <col min="21" max="16384" width="10.25390625" style="47" customWidth="1"/>
  </cols>
  <sheetData>
    <row r="1" spans="1:20" s="141" customFormat="1" ht="12.75">
      <c r="A1" s="140"/>
      <c r="B1" s="140"/>
      <c r="D1" s="142"/>
      <c r="E1" s="142"/>
      <c r="F1" s="205"/>
      <c r="G1" s="142"/>
      <c r="H1" s="205"/>
      <c r="I1" s="143"/>
      <c r="J1" s="205"/>
      <c r="K1" s="143"/>
      <c r="L1" s="205"/>
      <c r="M1" s="144"/>
      <c r="N1" s="205"/>
      <c r="O1" s="144"/>
      <c r="P1" s="205"/>
      <c r="Q1" s="144"/>
      <c r="R1" s="205"/>
      <c r="S1" s="144"/>
      <c r="T1" s="205"/>
    </row>
    <row r="2" spans="1:20" s="145" customFormat="1" ht="27">
      <c r="A2" s="287" t="s">
        <v>385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</row>
    <row r="3" spans="1:20" s="146" customFormat="1" ht="27" thickBot="1">
      <c r="A3" s="289">
        <v>42883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4" spans="1:20" s="160" customFormat="1" ht="11.25">
      <c r="A4" s="291" t="s">
        <v>1</v>
      </c>
      <c r="B4" s="293" t="s">
        <v>79</v>
      </c>
      <c r="C4" s="295" t="s">
        <v>77</v>
      </c>
      <c r="D4" s="264" t="s">
        <v>3</v>
      </c>
      <c r="E4" s="286" t="s">
        <v>371</v>
      </c>
      <c r="F4" s="295"/>
      <c r="G4" s="286" t="s">
        <v>5</v>
      </c>
      <c r="H4" s="295"/>
      <c r="I4" s="284" t="s">
        <v>53</v>
      </c>
      <c r="J4" s="285"/>
      <c r="K4" s="300" t="s">
        <v>8</v>
      </c>
      <c r="L4" s="286"/>
      <c r="M4" s="284" t="s">
        <v>10</v>
      </c>
      <c r="N4" s="285"/>
      <c r="O4" s="284" t="s">
        <v>141</v>
      </c>
      <c r="P4" s="285"/>
      <c r="Q4" s="285" t="s">
        <v>128</v>
      </c>
      <c r="R4" s="286"/>
      <c r="S4" s="284" t="s">
        <v>13</v>
      </c>
      <c r="T4" s="286"/>
    </row>
    <row r="5" spans="1:20" s="161" customFormat="1" ht="13.5" customHeight="1">
      <c r="A5" s="292"/>
      <c r="B5" s="294"/>
      <c r="C5" s="296"/>
      <c r="D5" s="153" t="s">
        <v>2</v>
      </c>
      <c r="E5" s="154" t="s">
        <v>2</v>
      </c>
      <c r="F5" s="260" t="s">
        <v>329</v>
      </c>
      <c r="G5" s="154" t="s">
        <v>2</v>
      </c>
      <c r="H5" s="260" t="s">
        <v>329</v>
      </c>
      <c r="I5" s="155" t="s">
        <v>2</v>
      </c>
      <c r="J5" s="156" t="s">
        <v>329</v>
      </c>
      <c r="K5" s="157" t="s">
        <v>2</v>
      </c>
      <c r="L5" s="260" t="s">
        <v>329</v>
      </c>
      <c r="M5" s="158" t="s">
        <v>2</v>
      </c>
      <c r="N5" s="156" t="s">
        <v>329</v>
      </c>
      <c r="O5" s="158" t="s">
        <v>2</v>
      </c>
      <c r="P5" s="156" t="s">
        <v>329</v>
      </c>
      <c r="Q5" s="159" t="s">
        <v>2</v>
      </c>
      <c r="R5" s="260" t="s">
        <v>329</v>
      </c>
      <c r="S5" s="158" t="s">
        <v>2</v>
      </c>
      <c r="T5" s="260" t="s">
        <v>329</v>
      </c>
    </row>
    <row r="6" spans="1:20" s="161" customFormat="1" ht="11.25">
      <c r="A6" s="149" t="s">
        <v>103</v>
      </c>
      <c r="B6" s="149" t="s">
        <v>152</v>
      </c>
      <c r="C6" s="135" t="s">
        <v>82</v>
      </c>
      <c r="D6" s="119"/>
      <c r="E6" s="119"/>
      <c r="F6" s="261">
        <f>IF(ISBLANK(E6),"",VLOOKUP(E6,Moustique_50_haies,2))</f>
      </c>
      <c r="G6" s="119">
        <v>103</v>
      </c>
      <c r="H6" s="261" t="s">
        <v>329</v>
      </c>
      <c r="I6" s="121">
        <v>1203</v>
      </c>
      <c r="J6" s="261"/>
      <c r="K6" s="121"/>
      <c r="L6" s="210">
        <f>IF(ISBLANK(K6),"",VLOOKUP(K6,Moustique_600_marche,2))</f>
      </c>
      <c r="M6" s="122">
        <v>312</v>
      </c>
      <c r="N6" s="261"/>
      <c r="O6" s="122">
        <v>642</v>
      </c>
      <c r="P6" s="261"/>
      <c r="Q6" s="122">
        <v>1841</v>
      </c>
      <c r="R6" s="261"/>
      <c r="S6" s="180"/>
      <c r="T6" s="261" t="s">
        <v>142</v>
      </c>
    </row>
    <row r="7" spans="1:20" s="161" customFormat="1" ht="11.25">
      <c r="A7" s="178" t="s">
        <v>405</v>
      </c>
      <c r="B7" s="149" t="s">
        <v>305</v>
      </c>
      <c r="C7" s="135" t="s">
        <v>69</v>
      </c>
      <c r="D7" s="119">
        <v>89</v>
      </c>
      <c r="E7" s="119"/>
      <c r="F7" s="261"/>
      <c r="G7" s="119"/>
      <c r="H7" s="261"/>
      <c r="I7" s="121">
        <v>1340</v>
      </c>
      <c r="J7" s="261"/>
      <c r="K7" s="121"/>
      <c r="L7" s="210"/>
      <c r="M7" s="122">
        <v>263</v>
      </c>
      <c r="N7" s="261"/>
      <c r="O7" s="122"/>
      <c r="P7" s="261"/>
      <c r="Q7" s="122">
        <v>1107</v>
      </c>
      <c r="R7" s="261"/>
      <c r="S7" s="122">
        <v>815</v>
      </c>
      <c r="T7" s="261"/>
    </row>
    <row r="8" spans="1:20" s="161" customFormat="1" ht="11.25">
      <c r="A8" s="178" t="s">
        <v>404</v>
      </c>
      <c r="B8" s="149" t="s">
        <v>222</v>
      </c>
      <c r="C8" s="135" t="s">
        <v>69</v>
      </c>
      <c r="D8" s="119">
        <v>96</v>
      </c>
      <c r="E8" s="119"/>
      <c r="F8" s="261"/>
      <c r="G8" s="119"/>
      <c r="H8" s="261"/>
      <c r="I8" s="121">
        <v>1377</v>
      </c>
      <c r="J8" s="261"/>
      <c r="K8" s="121"/>
      <c r="L8" s="210"/>
      <c r="M8" s="122">
        <v>280</v>
      </c>
      <c r="N8" s="261"/>
      <c r="O8" s="122"/>
      <c r="P8" s="261"/>
      <c r="Q8" s="122">
        <v>1271</v>
      </c>
      <c r="R8" s="261"/>
      <c r="S8" s="122">
        <v>1310</v>
      </c>
      <c r="T8" s="261"/>
    </row>
    <row r="9" spans="1:20" s="161" customFormat="1" ht="11.25">
      <c r="A9" s="178" t="s">
        <v>157</v>
      </c>
      <c r="B9" s="149" t="s">
        <v>306</v>
      </c>
      <c r="C9" s="135" t="s">
        <v>69</v>
      </c>
      <c r="D9" s="119">
        <v>87</v>
      </c>
      <c r="E9" s="119">
        <v>97</v>
      </c>
      <c r="F9" s="261" t="s">
        <v>375</v>
      </c>
      <c r="G9" s="119"/>
      <c r="H9" s="261">
        <f>IF(ISBLANK(G9),"",VLOOKUP(G9,Moustique_50_haies,2))</f>
      </c>
      <c r="I9" s="121">
        <v>1248</v>
      </c>
      <c r="J9" s="261"/>
      <c r="K9" s="121"/>
      <c r="L9" s="210">
        <f>IF(ISBLANK(K9),"",VLOOKUP(K9,Moustique_600_marche,2))</f>
      </c>
      <c r="M9" s="122">
        <v>311</v>
      </c>
      <c r="N9" s="261"/>
      <c r="O9" s="122"/>
      <c r="P9" s="261">
        <f>IF(ISBLANK(O9),"",VLOOKUP(O9,Moustique_Poids,2))</f>
      </c>
      <c r="Q9" s="122">
        <v>2350</v>
      </c>
      <c r="R9" s="261"/>
      <c r="S9" s="122">
        <v>1692</v>
      </c>
      <c r="T9" s="261"/>
    </row>
    <row r="10" spans="1:20" s="161" customFormat="1" ht="11.25">
      <c r="A10" s="178" t="s">
        <v>304</v>
      </c>
      <c r="B10" s="149" t="s">
        <v>216</v>
      </c>
      <c r="C10" s="135" t="s">
        <v>69</v>
      </c>
      <c r="D10" s="119">
        <v>83</v>
      </c>
      <c r="E10" s="119">
        <v>92</v>
      </c>
      <c r="F10" s="261" t="s">
        <v>381</v>
      </c>
      <c r="G10" s="119"/>
      <c r="H10" s="261">
        <f>IF(ISBLANK(G10),"",VLOOKUP(G10,Moustique_50_haies,2))</f>
      </c>
      <c r="I10" s="121">
        <v>1185</v>
      </c>
      <c r="J10" s="261" t="s">
        <v>329</v>
      </c>
      <c r="K10" s="121"/>
      <c r="L10" s="210">
        <f>IF(ISBLANK(K10),"",VLOOKUP(K10,Moustique_600_marche,2))</f>
      </c>
      <c r="M10" s="122">
        <v>261</v>
      </c>
      <c r="N10" s="261"/>
      <c r="O10" s="122"/>
      <c r="P10" s="261">
        <f>IF(ISBLANK(O10),"",VLOOKUP(O10,Moustique_Poids,2))</f>
      </c>
      <c r="Q10" s="122">
        <v>2268</v>
      </c>
      <c r="R10" s="261"/>
      <c r="S10" s="122">
        <v>1715</v>
      </c>
      <c r="T10" s="261" t="s">
        <v>329</v>
      </c>
    </row>
    <row r="11" spans="1:20" s="161" customFormat="1" ht="11.25">
      <c r="A11" s="178" t="s">
        <v>220</v>
      </c>
      <c r="B11" s="149" t="s">
        <v>221</v>
      </c>
      <c r="C11" s="135" t="s">
        <v>69</v>
      </c>
      <c r="D11" s="119">
        <v>97</v>
      </c>
      <c r="E11" s="119"/>
      <c r="F11" s="261">
        <f>IF(ISBLANK(E11),"",VLOOKUP(E11,Moustique_50_haies,2))</f>
      </c>
      <c r="G11" s="119"/>
      <c r="H11" s="261">
        <f>IF(ISBLANK(G11),"",VLOOKUP(G11,Moustique_50_haies,2))</f>
      </c>
      <c r="I11" s="121">
        <v>1333</v>
      </c>
      <c r="J11" s="261"/>
      <c r="K11" s="121"/>
      <c r="L11" s="210">
        <f>IF(ISBLANK(K11),"",VLOOKUP(K11,Moustique_600_marche,2))</f>
      </c>
      <c r="M11" s="122">
        <v>241</v>
      </c>
      <c r="N11" s="261"/>
      <c r="O11" s="122"/>
      <c r="P11" s="261">
        <f>IF(ISBLANK(O11),"",VLOOKUP(O11,Moustique_Poids,2))</f>
      </c>
      <c r="Q11" s="122">
        <v>917</v>
      </c>
      <c r="R11" s="261"/>
      <c r="S11" s="122">
        <v>933</v>
      </c>
      <c r="T11" s="261"/>
    </row>
    <row r="12" spans="1:20" s="161" customFormat="1" ht="11.25">
      <c r="A12" s="178" t="s">
        <v>425</v>
      </c>
      <c r="B12" s="149" t="s">
        <v>166</v>
      </c>
      <c r="C12" s="135" t="s">
        <v>69</v>
      </c>
      <c r="D12" s="119">
        <v>89</v>
      </c>
      <c r="E12" s="119"/>
      <c r="F12" s="261">
        <f>IF(ISBLANK(E12),"",VLOOKUP(E12,Moustique_50_haies,2))</f>
      </c>
      <c r="G12" s="119"/>
      <c r="H12" s="261">
        <f>IF(ISBLANK(G12),"",VLOOKUP(G12,Moustique_50_haies,2))</f>
      </c>
      <c r="I12" s="121">
        <v>1260</v>
      </c>
      <c r="J12" s="261"/>
      <c r="K12" s="121"/>
      <c r="L12" s="210">
        <f>IF(ISBLANK(K12),"",VLOOKUP(K12,Moustique_600_marche,2))</f>
      </c>
      <c r="M12" s="122">
        <v>322</v>
      </c>
      <c r="N12" s="261" t="s">
        <v>329</v>
      </c>
      <c r="O12" s="122"/>
      <c r="P12" s="261">
        <f>IF(ISBLANK(O12),"",VLOOKUP(O12,Moustique_Poids,2))</f>
      </c>
      <c r="Q12" s="122">
        <v>1250</v>
      </c>
      <c r="R12" s="261"/>
      <c r="S12" s="122">
        <v>1622</v>
      </c>
      <c r="T12" s="261"/>
    </row>
    <row r="13" spans="1:20" s="161" customFormat="1" ht="11.25">
      <c r="A13" s="178" t="s">
        <v>403</v>
      </c>
      <c r="B13" s="149" t="s">
        <v>97</v>
      </c>
      <c r="C13" s="135" t="s">
        <v>69</v>
      </c>
      <c r="D13" s="119">
        <v>115</v>
      </c>
      <c r="E13" s="119"/>
      <c r="F13" s="261">
        <f>IF(ISBLANK(E13),"",VLOOKUP(E13,Moustique_50_haies,2))</f>
      </c>
      <c r="G13" s="119"/>
      <c r="H13" s="261">
        <f>IF(ISBLANK(G13),"",VLOOKUP(G13,Moustique_50_haies,2))</f>
      </c>
      <c r="I13" s="121">
        <v>2008</v>
      </c>
      <c r="J13" s="261"/>
      <c r="K13" s="121"/>
      <c r="L13" s="210">
        <f>IF(ISBLANK(K13),"",VLOOKUP(K13,Moustique_600_marche,2))</f>
      </c>
      <c r="M13" s="122">
        <v>196</v>
      </c>
      <c r="N13" s="261"/>
      <c r="O13" s="122"/>
      <c r="P13" s="261">
        <f>IF(ISBLANK(O13),"",VLOOKUP(O13,Moustique_Poids,2))</f>
      </c>
      <c r="Q13" s="122">
        <v>987</v>
      </c>
      <c r="R13" s="261"/>
      <c r="S13" s="122">
        <v>908</v>
      </c>
      <c r="T13" s="261"/>
    </row>
    <row r="14" spans="1:20" s="161" customFormat="1" ht="11.25">
      <c r="A14" s="178" t="s">
        <v>217</v>
      </c>
      <c r="B14" s="149" t="s">
        <v>92</v>
      </c>
      <c r="C14" s="135" t="s">
        <v>80</v>
      </c>
      <c r="D14" s="119">
        <v>89</v>
      </c>
      <c r="E14" s="119"/>
      <c r="F14" s="261"/>
      <c r="G14" s="119"/>
      <c r="H14" s="261"/>
      <c r="I14" s="121">
        <v>1195</v>
      </c>
      <c r="J14" s="261"/>
      <c r="K14" s="121"/>
      <c r="L14" s="210"/>
      <c r="M14" s="122">
        <v>274</v>
      </c>
      <c r="N14" s="261"/>
      <c r="O14" s="122"/>
      <c r="P14" s="261"/>
      <c r="Q14" s="122">
        <v>2474</v>
      </c>
      <c r="R14" s="261" t="s">
        <v>329</v>
      </c>
      <c r="S14" s="122">
        <v>1028</v>
      </c>
      <c r="T14" s="261"/>
    </row>
    <row r="15" spans="1:20" s="161" customFormat="1" ht="11.25">
      <c r="A15" s="178" t="s">
        <v>225</v>
      </c>
      <c r="B15" s="149" t="s">
        <v>226</v>
      </c>
      <c r="C15" s="135" t="s">
        <v>80</v>
      </c>
      <c r="D15" s="119">
        <v>88</v>
      </c>
      <c r="E15" s="119">
        <v>98</v>
      </c>
      <c r="F15" s="261" t="s">
        <v>384</v>
      </c>
      <c r="G15" s="119"/>
      <c r="H15" s="261"/>
      <c r="I15" s="121">
        <v>1255</v>
      </c>
      <c r="J15" s="261"/>
      <c r="K15" s="121"/>
      <c r="L15" s="210"/>
      <c r="M15" s="122">
        <v>213</v>
      </c>
      <c r="N15" s="261"/>
      <c r="O15" s="122"/>
      <c r="P15" s="261"/>
      <c r="Q15" s="122">
        <v>1945</v>
      </c>
      <c r="R15" s="261"/>
      <c r="S15" s="122">
        <v>670</v>
      </c>
      <c r="T15" s="261"/>
    </row>
    <row r="16" spans="1:20" s="161" customFormat="1" ht="11.25">
      <c r="A16" s="178" t="s">
        <v>389</v>
      </c>
      <c r="B16" s="149" t="s">
        <v>145</v>
      </c>
      <c r="C16" s="135" t="s">
        <v>80</v>
      </c>
      <c r="D16" s="119">
        <v>81</v>
      </c>
      <c r="E16" s="119">
        <v>90</v>
      </c>
      <c r="F16" s="261" t="s">
        <v>329</v>
      </c>
      <c r="G16" s="119"/>
      <c r="H16" s="261"/>
      <c r="I16" s="121">
        <v>1206</v>
      </c>
      <c r="J16" s="261"/>
      <c r="K16" s="121"/>
      <c r="L16" s="210"/>
      <c r="M16" s="122">
        <v>282</v>
      </c>
      <c r="N16" s="261"/>
      <c r="O16" s="122">
        <v>720</v>
      </c>
      <c r="P16" s="261" t="s">
        <v>329</v>
      </c>
      <c r="Q16" s="122">
        <v>1594</v>
      </c>
      <c r="R16" s="261"/>
      <c r="S16" s="122"/>
      <c r="T16" s="261"/>
    </row>
    <row r="17" spans="1:20" s="161" customFormat="1" ht="11.25">
      <c r="A17" s="178" t="s">
        <v>208</v>
      </c>
      <c r="B17" s="149" t="s">
        <v>192</v>
      </c>
      <c r="C17" s="135" t="s">
        <v>80</v>
      </c>
      <c r="D17" s="119"/>
      <c r="E17" s="119"/>
      <c r="F17" s="261"/>
      <c r="G17" s="119">
        <v>114</v>
      </c>
      <c r="H17" s="261"/>
      <c r="I17" s="121"/>
      <c r="J17" s="261"/>
      <c r="K17" s="121">
        <v>4436</v>
      </c>
      <c r="L17" s="210"/>
      <c r="M17" s="122">
        <v>274</v>
      </c>
      <c r="N17" s="261"/>
      <c r="O17" s="122"/>
      <c r="P17" s="261"/>
      <c r="Q17" s="122">
        <v>1180</v>
      </c>
      <c r="R17" s="261"/>
      <c r="S17" s="122">
        <v>1040</v>
      </c>
      <c r="T17" s="261"/>
    </row>
    <row r="18" spans="1:20" s="161" customFormat="1" ht="11.25">
      <c r="A18" s="178" t="s">
        <v>397</v>
      </c>
      <c r="B18" s="149" t="s">
        <v>152</v>
      </c>
      <c r="C18" s="135" t="s">
        <v>80</v>
      </c>
      <c r="D18" s="119">
        <v>93</v>
      </c>
      <c r="E18" s="119"/>
      <c r="F18" s="261"/>
      <c r="G18" s="119"/>
      <c r="H18" s="261"/>
      <c r="I18" s="121">
        <v>1312</v>
      </c>
      <c r="J18" s="261"/>
      <c r="K18" s="121"/>
      <c r="L18" s="210"/>
      <c r="M18" s="122">
        <v>283</v>
      </c>
      <c r="N18" s="261"/>
      <c r="O18" s="122"/>
      <c r="P18" s="261"/>
      <c r="Q18" s="122">
        <v>1390</v>
      </c>
      <c r="R18" s="261"/>
      <c r="S18" s="122">
        <v>810</v>
      </c>
      <c r="T18" s="261"/>
    </row>
    <row r="19" spans="1:20" s="161" customFormat="1" ht="11.25">
      <c r="A19" s="178" t="s">
        <v>398</v>
      </c>
      <c r="B19" s="149" t="s">
        <v>94</v>
      </c>
      <c r="C19" s="135" t="s">
        <v>80</v>
      </c>
      <c r="D19" s="119"/>
      <c r="E19" s="119"/>
      <c r="F19" s="261"/>
      <c r="G19" s="119">
        <v>107</v>
      </c>
      <c r="H19" s="261"/>
      <c r="I19" s="121"/>
      <c r="J19" s="261"/>
      <c r="K19" s="121">
        <v>3446</v>
      </c>
      <c r="L19" s="210"/>
      <c r="M19" s="122">
        <v>234</v>
      </c>
      <c r="N19" s="261"/>
      <c r="O19" s="122"/>
      <c r="P19" s="261"/>
      <c r="Q19" s="122">
        <v>1892</v>
      </c>
      <c r="R19" s="261"/>
      <c r="S19" s="122">
        <v>1268</v>
      </c>
      <c r="T19" s="261"/>
    </row>
    <row r="20" spans="1:20" s="161" customFormat="1" ht="11.25">
      <c r="A20" s="178" t="s">
        <v>307</v>
      </c>
      <c r="B20" s="149" t="s">
        <v>308</v>
      </c>
      <c r="C20" s="135" t="s">
        <v>80</v>
      </c>
      <c r="D20" s="119"/>
      <c r="E20" s="119"/>
      <c r="F20" s="261"/>
      <c r="G20" s="119">
        <v>107</v>
      </c>
      <c r="H20" s="261"/>
      <c r="I20" s="121"/>
      <c r="J20" s="261"/>
      <c r="K20" s="121">
        <v>3587</v>
      </c>
      <c r="L20" s="210"/>
      <c r="M20" s="122">
        <v>225</v>
      </c>
      <c r="N20" s="261"/>
      <c r="O20" s="122">
        <v>432</v>
      </c>
      <c r="P20" s="261"/>
      <c r="Q20" s="122">
        <v>1463</v>
      </c>
      <c r="R20" s="261"/>
      <c r="S20" s="122"/>
      <c r="T20" s="261"/>
    </row>
    <row r="21" spans="1:20" s="161" customFormat="1" ht="11.25">
      <c r="A21" s="178" t="s">
        <v>100</v>
      </c>
      <c r="B21" s="149" t="s">
        <v>223</v>
      </c>
      <c r="C21" s="135" t="s">
        <v>80</v>
      </c>
      <c r="D21" s="119"/>
      <c r="E21" s="119"/>
      <c r="F21" s="261"/>
      <c r="G21" s="119">
        <v>106</v>
      </c>
      <c r="H21" s="261"/>
      <c r="I21" s="121"/>
      <c r="J21" s="261"/>
      <c r="K21" s="121">
        <v>4256</v>
      </c>
      <c r="L21" s="210"/>
      <c r="M21" s="122">
        <v>213</v>
      </c>
      <c r="N21" s="261"/>
      <c r="O21" s="122"/>
      <c r="P21" s="261"/>
      <c r="Q21" s="122">
        <v>915</v>
      </c>
      <c r="R21" s="261"/>
      <c r="S21" s="122">
        <v>890</v>
      </c>
      <c r="T21" s="261"/>
    </row>
    <row r="22" spans="1:20" s="161" customFormat="1" ht="11.25">
      <c r="A22" s="178" t="s">
        <v>342</v>
      </c>
      <c r="B22" s="149" t="s">
        <v>396</v>
      </c>
      <c r="C22" s="162" t="s">
        <v>67</v>
      </c>
      <c r="D22" s="119">
        <v>120</v>
      </c>
      <c r="E22" s="119"/>
      <c r="F22" s="261">
        <f>IF(ISBLANK(E22),"",VLOOKUP(E22,Moustique_50_haies,2))</f>
      </c>
      <c r="G22" s="119"/>
      <c r="H22" s="261">
        <f>IF(ISBLANK(G22),"",VLOOKUP(G22,Moustique_50_haies,2))</f>
      </c>
      <c r="I22" s="121">
        <v>1581</v>
      </c>
      <c r="J22" s="261"/>
      <c r="K22" s="121"/>
      <c r="L22" s="210">
        <f>IF(ISBLANK(K22),"",VLOOKUP(K22,Moustique_600_marche,2))</f>
      </c>
      <c r="M22" s="122">
        <v>174</v>
      </c>
      <c r="N22" s="261"/>
      <c r="O22" s="122"/>
      <c r="P22" s="261">
        <f>IF(ISBLANK(O22),"",VLOOKUP(O22,Moustique_Poids,2))</f>
      </c>
      <c r="Q22" s="122"/>
      <c r="R22" s="261">
        <f>IF(ISBLANK(Q22),"",VLOOKUP(Q22,Moustique_Balles,2))</f>
      </c>
      <c r="S22" s="122">
        <v>765</v>
      </c>
      <c r="T22" s="261"/>
    </row>
    <row r="23" spans="1:20" s="161" customFormat="1" ht="11.25">
      <c r="A23" s="178" t="s">
        <v>296</v>
      </c>
      <c r="B23" s="149" t="s">
        <v>310</v>
      </c>
      <c r="C23" s="135" t="s">
        <v>70</v>
      </c>
      <c r="D23" s="119">
        <v>91</v>
      </c>
      <c r="E23" s="119"/>
      <c r="F23" s="261"/>
      <c r="G23" s="119"/>
      <c r="H23" s="261"/>
      <c r="I23" s="121"/>
      <c r="J23" s="261"/>
      <c r="K23" s="121">
        <v>3246</v>
      </c>
      <c r="L23" s="210" t="s">
        <v>329</v>
      </c>
      <c r="M23" s="122">
        <v>290</v>
      </c>
      <c r="N23" s="261"/>
      <c r="O23" s="122">
        <v>663</v>
      </c>
      <c r="P23" s="261"/>
      <c r="Q23" s="122">
        <v>2272</v>
      </c>
      <c r="R23" s="261"/>
      <c r="S23" s="122"/>
      <c r="T23" s="261"/>
    </row>
    <row r="24" spans="1:20" s="161" customFormat="1" ht="11.25">
      <c r="A24" s="178" t="s">
        <v>309</v>
      </c>
      <c r="B24" s="149" t="s">
        <v>115</v>
      </c>
      <c r="C24" s="135" t="s">
        <v>70</v>
      </c>
      <c r="D24" s="119">
        <v>91</v>
      </c>
      <c r="E24" s="119"/>
      <c r="F24" s="261"/>
      <c r="G24" s="119"/>
      <c r="H24" s="261"/>
      <c r="I24" s="121">
        <v>1316</v>
      </c>
      <c r="J24" s="261"/>
      <c r="K24" s="121"/>
      <c r="L24" s="210"/>
      <c r="M24" s="122">
        <v>252</v>
      </c>
      <c r="N24" s="261"/>
      <c r="O24" s="122"/>
      <c r="P24" s="261"/>
      <c r="Q24" s="122">
        <v>856</v>
      </c>
      <c r="R24" s="261"/>
      <c r="S24" s="122">
        <v>1349</v>
      </c>
      <c r="T24" s="261"/>
    </row>
    <row r="25" spans="1:20" s="161" customFormat="1" ht="11.25">
      <c r="A25" s="178" t="s">
        <v>401</v>
      </c>
      <c r="B25" s="149" t="s">
        <v>402</v>
      </c>
      <c r="C25" s="135" t="s">
        <v>70</v>
      </c>
      <c r="D25" s="119">
        <v>91</v>
      </c>
      <c r="E25" s="119"/>
      <c r="F25" s="261"/>
      <c r="G25" s="119">
        <v>137</v>
      </c>
      <c r="H25" s="261"/>
      <c r="I25" s="121"/>
      <c r="J25" s="261"/>
      <c r="K25" s="121">
        <v>6240</v>
      </c>
      <c r="L25" s="210"/>
      <c r="M25" s="122">
        <v>218</v>
      </c>
      <c r="N25" s="261"/>
      <c r="O25" s="122">
        <v>397</v>
      </c>
      <c r="P25" s="261"/>
      <c r="Q25" s="122">
        <v>840</v>
      </c>
      <c r="R25" s="261"/>
      <c r="S25" s="122"/>
      <c r="T25" s="261"/>
    </row>
    <row r="26" spans="1:20" ht="12.75">
      <c r="A26" s="178" t="s">
        <v>218</v>
      </c>
      <c r="B26" s="149" t="s">
        <v>166</v>
      </c>
      <c r="C26" s="135" t="s">
        <v>70</v>
      </c>
      <c r="D26" s="119"/>
      <c r="E26" s="119"/>
      <c r="F26" s="261"/>
      <c r="G26" s="119">
        <v>116</v>
      </c>
      <c r="H26" s="261"/>
      <c r="I26" s="121">
        <v>1454</v>
      </c>
      <c r="J26" s="261"/>
      <c r="K26" s="121"/>
      <c r="L26" s="210"/>
      <c r="M26" s="122">
        <v>258</v>
      </c>
      <c r="N26" s="261"/>
      <c r="O26" s="122">
        <v>520</v>
      </c>
      <c r="P26" s="261"/>
      <c r="Q26" s="122">
        <v>2051</v>
      </c>
      <c r="R26" s="261"/>
      <c r="S26" s="180"/>
      <c r="T26" s="261"/>
    </row>
    <row r="27" spans="1:20" ht="12.75">
      <c r="A27" s="178" t="s">
        <v>399</v>
      </c>
      <c r="B27" s="149" t="s">
        <v>400</v>
      </c>
      <c r="C27" s="135" t="s">
        <v>70</v>
      </c>
      <c r="D27" s="119"/>
      <c r="E27" s="119"/>
      <c r="F27" s="261"/>
      <c r="G27" s="119">
        <v>107</v>
      </c>
      <c r="H27" s="261"/>
      <c r="I27" s="121">
        <v>1401</v>
      </c>
      <c r="J27" s="261"/>
      <c r="K27" s="121"/>
      <c r="L27" s="210"/>
      <c r="M27" s="122">
        <v>298</v>
      </c>
      <c r="N27" s="261"/>
      <c r="O27" s="122"/>
      <c r="P27" s="261"/>
      <c r="Q27" s="122">
        <v>1469</v>
      </c>
      <c r="R27" s="261"/>
      <c r="S27" s="122">
        <v>1550</v>
      </c>
      <c r="T27" s="261"/>
    </row>
    <row r="28" spans="1:20" ht="12.75">
      <c r="A28" s="181" t="s">
        <v>386</v>
      </c>
      <c r="B28" s="182" t="s">
        <v>153</v>
      </c>
      <c r="C28" s="162" t="s">
        <v>68</v>
      </c>
      <c r="D28" s="119">
        <v>87</v>
      </c>
      <c r="E28" s="119">
        <v>94</v>
      </c>
      <c r="F28" s="261" t="s">
        <v>382</v>
      </c>
      <c r="G28" s="119"/>
      <c r="H28" s="261"/>
      <c r="I28" s="121">
        <v>1251</v>
      </c>
      <c r="J28" s="261"/>
      <c r="K28" s="121"/>
      <c r="L28" s="210"/>
      <c r="M28" s="122">
        <v>236</v>
      </c>
      <c r="N28" s="261"/>
      <c r="O28" s="122"/>
      <c r="P28" s="261"/>
      <c r="Q28" s="122">
        <v>854</v>
      </c>
      <c r="R28" s="261"/>
      <c r="S28" s="122">
        <v>843</v>
      </c>
      <c r="T28" s="261"/>
    </row>
    <row r="29" spans="1:20" ht="12.75">
      <c r="A29" s="181" t="s">
        <v>224</v>
      </c>
      <c r="B29" s="182" t="s">
        <v>301</v>
      </c>
      <c r="C29" s="162" t="s">
        <v>68</v>
      </c>
      <c r="D29" s="119">
        <v>89</v>
      </c>
      <c r="E29" s="119"/>
      <c r="F29" s="261"/>
      <c r="G29" s="119"/>
      <c r="H29" s="261"/>
      <c r="I29" s="121">
        <v>1505</v>
      </c>
      <c r="J29" s="261"/>
      <c r="K29" s="121"/>
      <c r="L29" s="210"/>
      <c r="M29" s="122">
        <v>300</v>
      </c>
      <c r="N29" s="261"/>
      <c r="O29" s="122"/>
      <c r="P29" s="261"/>
      <c r="Q29" s="122">
        <v>1227</v>
      </c>
      <c r="R29" s="261"/>
      <c r="S29" s="122">
        <v>862</v>
      </c>
      <c r="T29" s="261"/>
    </row>
    <row r="30" spans="1:20" ht="12.75">
      <c r="A30" s="181" t="s">
        <v>387</v>
      </c>
      <c r="B30" s="182" t="s">
        <v>388</v>
      </c>
      <c r="C30" s="162" t="s">
        <v>68</v>
      </c>
      <c r="D30" s="119">
        <v>87</v>
      </c>
      <c r="E30" s="119">
        <v>95</v>
      </c>
      <c r="F30" s="261" t="s">
        <v>383</v>
      </c>
      <c r="G30" s="119"/>
      <c r="H30" s="261"/>
      <c r="I30" s="121">
        <v>1208</v>
      </c>
      <c r="J30" s="261"/>
      <c r="K30" s="121"/>
      <c r="L30" s="210"/>
      <c r="M30" s="122">
        <v>267</v>
      </c>
      <c r="N30" s="261"/>
      <c r="O30" s="122"/>
      <c r="P30" s="261"/>
      <c r="Q30" s="122">
        <v>1162</v>
      </c>
      <c r="R30" s="261"/>
      <c r="S30" s="122">
        <v>1500</v>
      </c>
      <c r="T30" s="261"/>
    </row>
    <row r="31" spans="1:20" ht="12.75">
      <c r="A31" s="181" t="s">
        <v>139</v>
      </c>
      <c r="B31" s="182" t="s">
        <v>227</v>
      </c>
      <c r="C31" s="162" t="s">
        <v>68</v>
      </c>
      <c r="D31" s="119"/>
      <c r="E31" s="119"/>
      <c r="F31" s="261"/>
      <c r="G31" s="119">
        <v>135</v>
      </c>
      <c r="H31" s="261"/>
      <c r="I31" s="121"/>
      <c r="J31" s="261"/>
      <c r="K31" s="121">
        <v>4398</v>
      </c>
      <c r="L31" s="210"/>
      <c r="M31" s="122">
        <v>166</v>
      </c>
      <c r="N31" s="261"/>
      <c r="O31" s="122"/>
      <c r="P31" s="261"/>
      <c r="Q31" s="122">
        <v>1399</v>
      </c>
      <c r="R31" s="261"/>
      <c r="S31" s="122">
        <v>1110</v>
      </c>
      <c r="T31" s="261"/>
    </row>
    <row r="32" spans="1:20" ht="12.75">
      <c r="A32" s="181" t="s">
        <v>302</v>
      </c>
      <c r="B32" s="182" t="s">
        <v>303</v>
      </c>
      <c r="C32" s="162" t="s">
        <v>68</v>
      </c>
      <c r="D32" s="119">
        <v>101</v>
      </c>
      <c r="E32" s="119"/>
      <c r="F32" s="261">
        <f>IF(ISBLANK(E32),"",VLOOKUP(E32,Moustique_50_haies,2))</f>
      </c>
      <c r="G32" s="119"/>
      <c r="H32" s="261">
        <f>IF(ISBLANK(G32),"",VLOOKUP(G32,Moustique_50_haies,2))</f>
      </c>
      <c r="I32" s="121">
        <v>1409</v>
      </c>
      <c r="J32" s="261"/>
      <c r="K32" s="121"/>
      <c r="L32" s="210">
        <f>IF(ISBLANK(K32),"",VLOOKUP(K32,Moustique_600_marche,2))</f>
      </c>
      <c r="M32" s="122">
        <v>238</v>
      </c>
      <c r="N32" s="261"/>
      <c r="O32" s="122"/>
      <c r="P32" s="261">
        <f>IF(ISBLANK(O32),"",VLOOKUP(O32,Moustique_Poids,2))</f>
      </c>
      <c r="Q32" s="122">
        <v>672</v>
      </c>
      <c r="R32" s="261"/>
      <c r="S32" s="122">
        <v>911</v>
      </c>
      <c r="T32" s="261"/>
    </row>
  </sheetData>
  <sheetProtection/>
  <autoFilter ref="A5:T32"/>
  <mergeCells count="13">
    <mergeCell ref="I4:J4"/>
    <mergeCell ref="K4:L4"/>
    <mergeCell ref="M4:N4"/>
    <mergeCell ref="E4:F4"/>
    <mergeCell ref="O4:P4"/>
    <mergeCell ref="Q4:R4"/>
    <mergeCell ref="S4:T4"/>
    <mergeCell ref="A2:T2"/>
    <mergeCell ref="A3:T3"/>
    <mergeCell ref="A4:A5"/>
    <mergeCell ref="B4:B5"/>
    <mergeCell ref="C4:C5"/>
    <mergeCell ref="G4:H4"/>
  </mergeCells>
  <printOptions horizontalCentered="1"/>
  <pageMargins left="0.1968503937007874" right="0.1968503937007874" top="0.6692913385826772" bottom="0.4330708661417323" header="0.2362204724409449" footer="0.1968503937007874"/>
  <pageSetup fitToHeight="10" horizontalDpi="600" verticalDpi="600" orientation="portrait" paperSize="9" r:id="rId1"/>
  <headerFooter alignWithMargins="0">
    <oddHeader>&amp;L&amp;"Times New Roman,Gras"FSGT Ile de France &amp;C&amp;"Times New Roman,Gras"&amp;14CHALLENGE ROUSSEAU ENFANTS</oddHeader>
    <oddFooter>&amp;CPage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3"/>
  <sheetViews>
    <sheetView workbookViewId="0" topLeftCell="A1">
      <selection activeCell="X10" sqref="X10"/>
    </sheetView>
  </sheetViews>
  <sheetFormatPr defaultColWidth="6.625" defaultRowHeight="15.75"/>
  <cols>
    <col min="1" max="1" width="11.625" style="112" bestFit="1" customWidth="1"/>
    <col min="2" max="2" width="7.875" style="112" bestFit="1" customWidth="1"/>
    <col min="3" max="3" width="4.25390625" style="112" bestFit="1" customWidth="1"/>
    <col min="4" max="4" width="4.75390625" style="113" customWidth="1"/>
    <col min="5" max="5" width="4.75390625" style="204" customWidth="1"/>
    <col min="6" max="6" width="4.75390625" style="208" customWidth="1"/>
    <col min="7" max="7" width="4.75390625" style="112" customWidth="1"/>
    <col min="8" max="8" width="4.75390625" style="208" customWidth="1"/>
    <col min="9" max="9" width="4.75390625" style="113" customWidth="1"/>
    <col min="10" max="10" width="4.75390625" style="208" customWidth="1"/>
    <col min="11" max="11" width="4.75390625" style="114" customWidth="1"/>
    <col min="12" max="12" width="4.75390625" style="208" customWidth="1"/>
    <col min="13" max="13" width="4.75390625" style="114" customWidth="1"/>
    <col min="14" max="14" width="4.75390625" style="208" customWidth="1"/>
    <col min="15" max="15" width="4.75390625" style="115" customWidth="1"/>
    <col min="16" max="16" width="4.75390625" style="208" customWidth="1"/>
    <col min="17" max="17" width="4.75390625" style="115" customWidth="1"/>
    <col min="18" max="18" width="4.75390625" style="208" customWidth="1"/>
    <col min="19" max="19" width="4.75390625" style="115" customWidth="1"/>
    <col min="20" max="20" width="4.75390625" style="208" customWidth="1"/>
    <col min="21" max="21" width="4.75390625" style="115" customWidth="1"/>
    <col min="22" max="22" width="4.75390625" style="208" customWidth="1"/>
    <col min="23" max="23" width="4.75390625" style="115" customWidth="1"/>
    <col min="24" max="24" width="4.75390625" style="208" customWidth="1"/>
    <col min="25" max="25" width="4.75390625" style="115" customWidth="1"/>
    <col min="26" max="26" width="4.75390625" style="208" customWidth="1"/>
    <col min="27" max="27" width="4.75390625" style="115" customWidth="1"/>
    <col min="28" max="28" width="4.75390625" style="208" customWidth="1"/>
    <col min="29" max="29" width="4.75390625" style="115" customWidth="1"/>
    <col min="30" max="30" width="4.75390625" style="208" customWidth="1"/>
    <col min="31" max="16384" width="6.625" style="112" customWidth="1"/>
  </cols>
  <sheetData>
    <row r="1" spans="1:30" s="141" customFormat="1" ht="12.75">
      <c r="A1" s="140"/>
      <c r="B1" s="140"/>
      <c r="D1" s="142"/>
      <c r="E1" s="199"/>
      <c r="F1" s="205"/>
      <c r="G1" s="142"/>
      <c r="H1" s="205"/>
      <c r="I1" s="143"/>
      <c r="J1" s="205"/>
      <c r="K1" s="143"/>
      <c r="L1" s="205"/>
      <c r="M1" s="144"/>
      <c r="N1" s="205"/>
      <c r="O1" s="144"/>
      <c r="P1" s="205"/>
      <c r="Q1" s="144"/>
      <c r="R1" s="205"/>
      <c r="S1" s="144"/>
      <c r="T1" s="205"/>
      <c r="U1" s="144"/>
      <c r="V1" s="205"/>
      <c r="X1" s="205"/>
      <c r="Z1" s="205"/>
      <c r="AB1" s="205"/>
      <c r="AD1" s="205"/>
    </row>
    <row r="2" spans="1:29" s="145" customFormat="1" ht="27">
      <c r="A2" s="287" t="s">
        <v>61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</row>
    <row r="3" spans="1:29" s="146" customFormat="1" ht="27" thickBot="1">
      <c r="A3" s="309">
        <v>42883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</row>
    <row r="4" spans="1:30" s="167" customFormat="1" ht="11.25">
      <c r="A4" s="311" t="s">
        <v>1</v>
      </c>
      <c r="B4" s="301" t="s">
        <v>79</v>
      </c>
      <c r="C4" s="303" t="s">
        <v>77</v>
      </c>
      <c r="D4" s="198" t="s">
        <v>23</v>
      </c>
      <c r="E4" s="306" t="s">
        <v>339</v>
      </c>
      <c r="F4" s="303"/>
      <c r="G4" s="306" t="s">
        <v>24</v>
      </c>
      <c r="H4" s="306"/>
      <c r="I4" s="310" t="s">
        <v>5</v>
      </c>
      <c r="J4" s="306"/>
      <c r="K4" s="307" t="s">
        <v>25</v>
      </c>
      <c r="L4" s="308"/>
      <c r="M4" s="307" t="s">
        <v>26</v>
      </c>
      <c r="N4" s="308"/>
      <c r="O4" s="307" t="s">
        <v>10</v>
      </c>
      <c r="P4" s="308"/>
      <c r="Q4" s="307" t="s">
        <v>11</v>
      </c>
      <c r="R4" s="308"/>
      <c r="S4" s="305" t="s">
        <v>20</v>
      </c>
      <c r="T4" s="303"/>
      <c r="U4" s="306" t="s">
        <v>21</v>
      </c>
      <c r="V4" s="303"/>
      <c r="W4" s="307" t="s">
        <v>9</v>
      </c>
      <c r="X4" s="308"/>
      <c r="Y4" s="305" t="s">
        <v>27</v>
      </c>
      <c r="Z4" s="303"/>
      <c r="AA4" s="305" t="s">
        <v>22</v>
      </c>
      <c r="AB4" s="313"/>
      <c r="AC4" s="310" t="s">
        <v>28</v>
      </c>
      <c r="AD4" s="303"/>
    </row>
    <row r="5" spans="1:30" s="116" customFormat="1" ht="11.25">
      <c r="A5" s="312"/>
      <c r="B5" s="302"/>
      <c r="C5" s="304"/>
      <c r="D5" s="171" t="s">
        <v>2</v>
      </c>
      <c r="E5" s="200" t="s">
        <v>2</v>
      </c>
      <c r="F5" s="206" t="s">
        <v>329</v>
      </c>
      <c r="G5" s="171" t="s">
        <v>2</v>
      </c>
      <c r="H5" s="209" t="s">
        <v>329</v>
      </c>
      <c r="I5" s="172" t="s">
        <v>2</v>
      </c>
      <c r="J5" s="209" t="s">
        <v>329</v>
      </c>
      <c r="K5" s="173" t="s">
        <v>2</v>
      </c>
      <c r="L5" s="206" t="s">
        <v>329</v>
      </c>
      <c r="M5" s="173" t="s">
        <v>2</v>
      </c>
      <c r="N5" s="206" t="s">
        <v>329</v>
      </c>
      <c r="O5" s="175" t="s">
        <v>2</v>
      </c>
      <c r="P5" s="206" t="s">
        <v>329</v>
      </c>
      <c r="Q5" s="175" t="s">
        <v>2</v>
      </c>
      <c r="R5" s="206" t="s">
        <v>329</v>
      </c>
      <c r="S5" s="175" t="s">
        <v>2</v>
      </c>
      <c r="T5" s="197" t="s">
        <v>329</v>
      </c>
      <c r="U5" s="176" t="s">
        <v>2</v>
      </c>
      <c r="V5" s="197" t="s">
        <v>329</v>
      </c>
      <c r="W5" s="175" t="s">
        <v>2</v>
      </c>
      <c r="X5" s="206" t="s">
        <v>329</v>
      </c>
      <c r="Y5" s="176" t="s">
        <v>2</v>
      </c>
      <c r="Z5" s="209" t="s">
        <v>329</v>
      </c>
      <c r="AA5" s="175" t="s">
        <v>2</v>
      </c>
      <c r="AB5" s="211" t="s">
        <v>329</v>
      </c>
      <c r="AC5" s="177" t="s">
        <v>2</v>
      </c>
      <c r="AD5" s="209" t="s">
        <v>329</v>
      </c>
    </row>
    <row r="6" spans="1:30" s="125" customFormat="1" ht="11.25">
      <c r="A6" s="178" t="s">
        <v>156</v>
      </c>
      <c r="B6" s="149" t="s">
        <v>232</v>
      </c>
      <c r="C6" s="149" t="s">
        <v>72</v>
      </c>
      <c r="D6" s="136"/>
      <c r="E6" s="201"/>
      <c r="F6" s="207"/>
      <c r="G6" s="138">
        <v>185</v>
      </c>
      <c r="H6" s="210"/>
      <c r="I6" s="119">
        <v>95</v>
      </c>
      <c r="J6" s="210"/>
      <c r="K6" s="121"/>
      <c r="L6" s="210">
        <f>IF(ISBLANK(K6),"",VLOOKUP(K6,Po_1000_m,2))</f>
      </c>
      <c r="M6" s="121">
        <v>6520</v>
      </c>
      <c r="N6" s="210"/>
      <c r="O6" s="122">
        <v>317</v>
      </c>
      <c r="P6" s="210"/>
      <c r="Q6" s="122"/>
      <c r="R6" s="210">
        <f>IF(ISBLANK(Q6),"",VLOOKUP(Q6,Po_Triple_saut,2))</f>
      </c>
      <c r="S6" s="122"/>
      <c r="T6" s="210">
        <f>IF(ISBLANK(S6),"",VLOOKUP(S6,Po_Hauteur,2))</f>
      </c>
      <c r="U6" s="122"/>
      <c r="V6" s="210">
        <f>IF(ISBLANK(U6),"",VLOOKUP(U6,Po_Perche,2))</f>
      </c>
      <c r="W6" s="122"/>
      <c r="X6" s="210">
        <f>IF(ISBLANK(W6),"",VLOOKUP(W6,Po_Poids,2))</f>
      </c>
      <c r="Y6" s="123"/>
      <c r="Z6" s="210">
        <f>IF(ISBLANK(Y6),"",VLOOKUP(Y6,Po_Disque,2))</f>
      </c>
      <c r="AA6" s="123"/>
      <c r="AB6" s="210">
        <f>IF(ISBLANK(AA6),"",VLOOKUP(AA6,Po_Javelot,2))</f>
      </c>
      <c r="AC6" s="123"/>
      <c r="AD6" s="210">
        <f>IF(ISBLANK(AC6),"",VLOOKUP(AC6,Po_Ballonde,2))</f>
      </c>
    </row>
    <row r="7" spans="1:30" s="125" customFormat="1" ht="11.25">
      <c r="A7" s="178" t="s">
        <v>161</v>
      </c>
      <c r="B7" s="149" t="s">
        <v>238</v>
      </c>
      <c r="C7" s="149" t="s">
        <v>72</v>
      </c>
      <c r="D7" s="136">
        <v>105</v>
      </c>
      <c r="E7" s="201"/>
      <c r="F7" s="207"/>
      <c r="G7" s="138">
        <v>212</v>
      </c>
      <c r="H7" s="210"/>
      <c r="I7" s="119"/>
      <c r="J7" s="210">
        <f>IF(ISBLANK(I7),"",VLOOKUP(I7,Po_50_m_H.,2))</f>
      </c>
      <c r="K7" s="121"/>
      <c r="L7" s="210">
        <f>IF(ISBLANK(K7),"",VLOOKUP(K7,Po_1000_m,2))</f>
      </c>
      <c r="M7" s="121">
        <v>6232</v>
      </c>
      <c r="N7" s="210"/>
      <c r="O7" s="122">
        <v>258</v>
      </c>
      <c r="P7" s="210"/>
      <c r="Q7" s="122"/>
      <c r="R7" s="210">
        <f>IF(ISBLANK(Q7),"",VLOOKUP(Q7,Po_Triple_saut,2))</f>
      </c>
      <c r="S7" s="122"/>
      <c r="T7" s="210">
        <f>IF(ISBLANK(S7),"",VLOOKUP(S7,Po_Hauteur,2))</f>
      </c>
      <c r="U7" s="122"/>
      <c r="V7" s="210">
        <f>IF(ISBLANK(U7),"",VLOOKUP(U7,Po_Perche,2))</f>
      </c>
      <c r="W7" s="122">
        <v>390</v>
      </c>
      <c r="X7" s="210"/>
      <c r="Y7" s="123"/>
      <c r="Z7" s="210">
        <f>IF(ISBLANK(Y7),"",VLOOKUP(Y7,Po_Disque,2))</f>
      </c>
      <c r="AA7" s="123"/>
      <c r="AB7" s="210">
        <f>IF(ISBLANK(AA7),"",VLOOKUP(AA7,Po_Javelot,2))</f>
      </c>
      <c r="AC7" s="123">
        <v>1246</v>
      </c>
      <c r="AD7" s="210"/>
    </row>
    <row r="8" spans="1:30" s="125" customFormat="1" ht="11.25">
      <c r="A8" s="183" t="s">
        <v>163</v>
      </c>
      <c r="B8" s="184" t="s">
        <v>110</v>
      </c>
      <c r="C8" s="149" t="s">
        <v>72</v>
      </c>
      <c r="D8" s="136">
        <v>113</v>
      </c>
      <c r="E8" s="201"/>
      <c r="F8" s="207"/>
      <c r="G8" s="138"/>
      <c r="H8" s="210">
        <f>IF(ISBLANK(G8),"",VLOOKUP(G8,Po_120_m,2))</f>
      </c>
      <c r="I8" s="119"/>
      <c r="J8" s="210">
        <f>IF(ISBLANK(I8),"",VLOOKUP(I8,Po_50_m_H.,2))</f>
      </c>
      <c r="K8" s="121"/>
      <c r="L8" s="210">
        <f>IF(ISBLANK(K8),"",VLOOKUP(K8,Po_1000_m,2))</f>
      </c>
      <c r="M8" s="121">
        <v>7361</v>
      </c>
      <c r="N8" s="210"/>
      <c r="O8" s="122">
        <v>253</v>
      </c>
      <c r="P8" s="210"/>
      <c r="Q8" s="122"/>
      <c r="R8" s="210">
        <f>IF(ISBLANK(Q8),"",VLOOKUP(Q8,Po_Triple_saut,2))</f>
      </c>
      <c r="S8" s="122"/>
      <c r="T8" s="210">
        <f>IF(ISBLANK(S8),"",VLOOKUP(S8,Po_Hauteur,2))</f>
      </c>
      <c r="U8" s="122"/>
      <c r="V8" s="210">
        <f>IF(ISBLANK(U8),"",VLOOKUP(U8,Po_Perche,2))</f>
      </c>
      <c r="W8" s="122"/>
      <c r="X8" s="210">
        <f>IF(ISBLANK(W8),"",VLOOKUP(W8,Po_Poids,2))</f>
      </c>
      <c r="Y8" s="123">
        <v>1115</v>
      </c>
      <c r="Z8" s="210"/>
      <c r="AA8" s="123"/>
      <c r="AB8" s="210">
        <f>IF(ISBLANK(AA8),"",VLOOKUP(AA8,Po_Javelot,2))</f>
      </c>
      <c r="AC8" s="123"/>
      <c r="AD8" s="210">
        <f>IF(ISBLANK(AC8),"",VLOOKUP(AC8,Po_Ballonde,2))</f>
      </c>
    </row>
    <row r="9" spans="1:30" s="116" customFormat="1" ht="11.25">
      <c r="A9" s="178" t="s">
        <v>292</v>
      </c>
      <c r="B9" s="149" t="s">
        <v>293</v>
      </c>
      <c r="C9" s="149" t="s">
        <v>72</v>
      </c>
      <c r="D9" s="136">
        <v>113</v>
      </c>
      <c r="E9" s="201"/>
      <c r="F9" s="207"/>
      <c r="G9" s="138">
        <v>220</v>
      </c>
      <c r="H9" s="210"/>
      <c r="I9" s="119"/>
      <c r="J9" s="210"/>
      <c r="K9" s="121"/>
      <c r="L9" s="210"/>
      <c r="M9" s="121">
        <v>7348</v>
      </c>
      <c r="N9" s="210"/>
      <c r="O9" s="122"/>
      <c r="P9" s="210"/>
      <c r="Q9" s="122">
        <v>558</v>
      </c>
      <c r="R9" s="210"/>
      <c r="S9" s="122"/>
      <c r="T9" s="210"/>
      <c r="U9" s="122"/>
      <c r="V9" s="210"/>
      <c r="W9" s="122"/>
      <c r="X9" s="210"/>
      <c r="Y9" s="123">
        <v>1446</v>
      </c>
      <c r="Z9" s="210" t="s">
        <v>329</v>
      </c>
      <c r="AA9" s="123"/>
      <c r="AB9" s="210">
        <f>IF(ISBLANK(AA9),"",VLOOKUP(AA9,Po_Javelot,2))</f>
      </c>
      <c r="AC9" s="123"/>
      <c r="AD9" s="210">
        <f>IF(ISBLANK(AC9),"",VLOOKUP(AC9,Po_Ballonde,2))</f>
      </c>
    </row>
    <row r="10" spans="1:30" s="116" customFormat="1" ht="11.25">
      <c r="A10" s="179" t="s">
        <v>156</v>
      </c>
      <c r="B10" s="148" t="s">
        <v>232</v>
      </c>
      <c r="C10" s="135" t="s">
        <v>72</v>
      </c>
      <c r="D10" s="136"/>
      <c r="E10" s="201"/>
      <c r="F10" s="207"/>
      <c r="G10" s="138"/>
      <c r="H10" s="210">
        <f>IF(ISBLANK(G10),"",VLOOKUP(G10,Po_120_m,2))</f>
      </c>
      <c r="I10" s="119"/>
      <c r="J10" s="210">
        <f>IF(ISBLANK(I10),"",VLOOKUP(I10,Po_50_m_H.,2))</f>
      </c>
      <c r="K10" s="121"/>
      <c r="L10" s="210">
        <f>IF(ISBLANK(K10),"",VLOOKUP(K10,Po_1000_m,2))</f>
      </c>
      <c r="M10" s="121"/>
      <c r="N10" s="210">
        <f>IF(ISBLANK(M10),"",VLOOKUP(M10,Po_1_km_marche,2))</f>
      </c>
      <c r="O10" s="122"/>
      <c r="P10" s="210"/>
      <c r="Q10" s="122"/>
      <c r="R10" s="210">
        <f>IF(ISBLANK(Q10),"",VLOOKUP(Q10,Po_Triple_saut,2))</f>
      </c>
      <c r="S10" s="122">
        <v>115</v>
      </c>
      <c r="T10" s="210" t="s">
        <v>329</v>
      </c>
      <c r="U10" s="122"/>
      <c r="V10" s="210">
        <f>IF(ISBLANK(U10),"",VLOOKUP(U10,Po_Perche,2))</f>
      </c>
      <c r="W10" s="122">
        <v>580</v>
      </c>
      <c r="X10" s="210"/>
      <c r="Y10" s="123"/>
      <c r="Z10" s="210"/>
      <c r="AA10" s="123"/>
      <c r="AB10" s="210"/>
      <c r="AC10" s="123">
        <v>606</v>
      </c>
      <c r="AD10" s="210"/>
    </row>
    <row r="11" spans="1:30" s="116" customFormat="1" ht="11.25">
      <c r="A11" s="179" t="s">
        <v>162</v>
      </c>
      <c r="B11" s="148" t="s">
        <v>158</v>
      </c>
      <c r="C11" s="135" t="s">
        <v>82</v>
      </c>
      <c r="D11" s="136">
        <v>117</v>
      </c>
      <c r="E11" s="201"/>
      <c r="F11" s="207"/>
      <c r="G11" s="138"/>
      <c r="H11" s="210">
        <f>IF(ISBLANK(G11),"",VLOOKUP(G11,Po_120_m,2))</f>
      </c>
      <c r="I11" s="119"/>
      <c r="J11" s="210">
        <f>IF(ISBLANK(I11),"",VLOOKUP(I11,Po_50_m_H.,2))</f>
      </c>
      <c r="K11" s="121"/>
      <c r="L11" s="210">
        <f>IF(ISBLANK(K11),"",VLOOKUP(K11,Po_1000_m,2))</f>
      </c>
      <c r="M11" s="121"/>
      <c r="N11" s="210">
        <f>IF(ISBLANK(M11),"",VLOOKUP(M11,Po_1_km_marche,2))</f>
      </c>
      <c r="O11" s="122">
        <v>240</v>
      </c>
      <c r="P11" s="210"/>
      <c r="Q11" s="122"/>
      <c r="R11" s="210">
        <f>IF(ISBLANK(Q11),"",VLOOKUP(Q11,Po_Triple_saut,2))</f>
      </c>
      <c r="S11" s="122"/>
      <c r="T11" s="210">
        <f>IF(ISBLANK(S11),"",VLOOKUP(S11,Po_Hauteur,2))</f>
      </c>
      <c r="U11" s="122"/>
      <c r="V11" s="210">
        <f>IF(ISBLANK(U11),"",VLOOKUP(U11,Po_Perche,2))</f>
      </c>
      <c r="W11" s="122"/>
      <c r="X11" s="210">
        <f>IF(ISBLANK(W11),"",VLOOKUP(W11,Po_Poids,2))</f>
      </c>
      <c r="Y11" s="123">
        <v>1150</v>
      </c>
      <c r="Z11" s="210"/>
      <c r="AA11" s="123">
        <v>983</v>
      </c>
      <c r="AB11" s="210"/>
      <c r="AC11" s="123"/>
      <c r="AD11" s="210">
        <f>IF(ISBLANK(AC11),"",VLOOKUP(AC11,Po_Ballonde,2))</f>
      </c>
    </row>
    <row r="12" spans="1:30" s="116" customFormat="1" ht="11.25">
      <c r="A12" s="178" t="s">
        <v>183</v>
      </c>
      <c r="B12" s="149" t="s">
        <v>125</v>
      </c>
      <c r="C12" s="149" t="s">
        <v>69</v>
      </c>
      <c r="D12" s="136">
        <v>111</v>
      </c>
      <c r="E12" s="201"/>
      <c r="F12" s="207"/>
      <c r="G12" s="138"/>
      <c r="H12" s="210">
        <f>IF(ISBLANK(G12),"",VLOOKUP(G12,Po_120_m,2))</f>
      </c>
      <c r="I12" s="119"/>
      <c r="J12" s="210">
        <f>IF(ISBLANK(I12),"",VLOOKUP(I12,Po_50_m_H.,2))</f>
      </c>
      <c r="K12" s="121"/>
      <c r="L12" s="210">
        <f>IF(ISBLANK(K12),"",VLOOKUP(K12,Po_1000_m,2))</f>
      </c>
      <c r="M12" s="121"/>
      <c r="N12" s="210">
        <f>IF(ISBLANK(M12),"",VLOOKUP(M12,Po_1_km_marche,2))</f>
      </c>
      <c r="O12" s="122">
        <v>293</v>
      </c>
      <c r="P12" s="210"/>
      <c r="Q12" s="122"/>
      <c r="R12" s="210">
        <f>IF(ISBLANK(Q12),"",VLOOKUP(Q12,Po_Triple_saut,2))</f>
      </c>
      <c r="S12" s="122"/>
      <c r="T12" s="210">
        <f>IF(ISBLANK(S12),"",VLOOKUP(S12,Po_Hauteur,2))</f>
      </c>
      <c r="U12" s="122"/>
      <c r="V12" s="210">
        <f>IF(ISBLANK(U12),"",VLOOKUP(U12,Po_Perche,2))</f>
      </c>
      <c r="W12" s="122">
        <v>368</v>
      </c>
      <c r="X12" s="210"/>
      <c r="Y12" s="123"/>
      <c r="Z12" s="210">
        <f>IF(ISBLANK(Y12),"",VLOOKUP(Y12,Po_Disque,2))</f>
      </c>
      <c r="AA12" s="123"/>
      <c r="AB12" s="210">
        <f>IF(ISBLANK(AA12),"",VLOOKUP(AA12,Po_Javelot,2))</f>
      </c>
      <c r="AC12" s="123"/>
      <c r="AD12" s="210">
        <f>IF(ISBLANK(AC12),"",VLOOKUP(AC12,Po_Ballonde,2))</f>
      </c>
    </row>
    <row r="13" spans="1:30" s="116" customFormat="1" ht="11.25">
      <c r="A13" s="178" t="s">
        <v>340</v>
      </c>
      <c r="B13" s="149" t="s">
        <v>193</v>
      </c>
      <c r="C13" s="149" t="s">
        <v>69</v>
      </c>
      <c r="D13" s="136">
        <v>107</v>
      </c>
      <c r="E13" s="201"/>
      <c r="F13" s="207"/>
      <c r="G13" s="138"/>
      <c r="H13" s="210">
        <f>IF(ISBLANK(G13),"",VLOOKUP(G13,Po_120_m,2))</f>
      </c>
      <c r="I13" s="119"/>
      <c r="J13" s="210">
        <f>IF(ISBLANK(I13),"",VLOOKUP(I13,Po_50_m_H.,2))</f>
      </c>
      <c r="K13" s="121">
        <v>4257</v>
      </c>
      <c r="L13" s="210">
        <f>IF(ISBLANK(K13),"",VLOOKUP(K13,Po_1000_m,2))</f>
        <v>11</v>
      </c>
      <c r="M13" s="121"/>
      <c r="N13" s="210">
        <f>IF(ISBLANK(M13),"",VLOOKUP(M13,Po_1_km_marche,2))</f>
      </c>
      <c r="O13" s="122">
        <v>285</v>
      </c>
      <c r="P13" s="210"/>
      <c r="Q13" s="122"/>
      <c r="R13" s="210">
        <f>IF(ISBLANK(Q13),"",VLOOKUP(Q13,Po_Triple_saut,2))</f>
      </c>
      <c r="S13" s="122"/>
      <c r="T13" s="210">
        <f>IF(ISBLANK(S13),"",VLOOKUP(S13,Po_Hauteur,2))</f>
      </c>
      <c r="U13" s="122"/>
      <c r="V13" s="210">
        <f>IF(ISBLANK(U13),"",VLOOKUP(U13,Po_Perche,2))</f>
      </c>
      <c r="W13" s="122">
        <v>409</v>
      </c>
      <c r="X13" s="210"/>
      <c r="Y13" s="123"/>
      <c r="Z13" s="210">
        <f>IF(ISBLANK(Y13),"",VLOOKUP(Y13,Po_Disque,2))</f>
      </c>
      <c r="AA13" s="123"/>
      <c r="AB13" s="210">
        <f>IF(ISBLANK(AA13),"",VLOOKUP(AA13,Po_Javelot,2))</f>
      </c>
      <c r="AC13" s="123">
        <v>882</v>
      </c>
      <c r="AD13" s="210"/>
    </row>
    <row r="14" spans="1:30" s="116" customFormat="1" ht="11.25">
      <c r="A14" s="134" t="s">
        <v>111</v>
      </c>
      <c r="B14" s="135" t="s">
        <v>231</v>
      </c>
      <c r="C14" s="135" t="s">
        <v>80</v>
      </c>
      <c r="D14" s="136"/>
      <c r="E14" s="201"/>
      <c r="F14" s="207"/>
      <c r="G14" s="138">
        <v>185</v>
      </c>
      <c r="H14" s="210"/>
      <c r="I14" s="119">
        <v>102</v>
      </c>
      <c r="J14" s="210"/>
      <c r="K14" s="121"/>
      <c r="L14" s="210">
        <f>IF(ISBLANK(K14),"",VLOOKUP(K14,Po_1000_m,2))</f>
      </c>
      <c r="M14" s="121">
        <v>6496</v>
      </c>
      <c r="N14" s="210"/>
      <c r="O14" s="122"/>
      <c r="P14" s="210">
        <f>IF(ISBLANK(O14),"",VLOOKUP(O14,Po_Longueur,2))</f>
      </c>
      <c r="Q14" s="122">
        <v>666</v>
      </c>
      <c r="R14" s="210"/>
      <c r="S14" s="122">
        <v>105</v>
      </c>
      <c r="T14" s="210"/>
      <c r="U14" s="122"/>
      <c r="V14" s="210">
        <f>IF(ISBLANK(U14),"",VLOOKUP(U14,Po_Perche,2))</f>
      </c>
      <c r="W14" s="122"/>
      <c r="X14" s="210">
        <f>IF(ISBLANK(W14),"",VLOOKUP(W14,Po_Poids,2))</f>
      </c>
      <c r="Y14" s="123">
        <v>1245</v>
      </c>
      <c r="Z14" s="210"/>
      <c r="AA14" s="123">
        <v>1190</v>
      </c>
      <c r="AB14" s="210" t="s">
        <v>329</v>
      </c>
      <c r="AC14" s="123"/>
      <c r="AD14" s="210">
        <f>IF(ISBLANK(AC14),"",VLOOKUP(AC14,Po_Ballonde,2))</f>
      </c>
    </row>
    <row r="15" spans="1:30" s="116" customFormat="1" ht="11.25">
      <c r="A15" s="178" t="s">
        <v>190</v>
      </c>
      <c r="B15" s="149" t="s">
        <v>98</v>
      </c>
      <c r="C15" s="135" t="s">
        <v>80</v>
      </c>
      <c r="D15" s="136">
        <v>121</v>
      </c>
      <c r="E15" s="201"/>
      <c r="F15" s="207"/>
      <c r="G15" s="138">
        <v>236</v>
      </c>
      <c r="H15" s="210"/>
      <c r="I15" s="119"/>
      <c r="J15" s="210">
        <f>IF(ISBLANK(I15),"",VLOOKUP(I15,Po_50_m_H.,2))</f>
      </c>
      <c r="K15" s="121"/>
      <c r="L15" s="210">
        <f>IF(ISBLANK(K15),"",VLOOKUP(K15,Po_1000_m,2))</f>
      </c>
      <c r="M15" s="121">
        <v>7127</v>
      </c>
      <c r="N15" s="210"/>
      <c r="O15" s="122">
        <v>269</v>
      </c>
      <c r="P15" s="210"/>
      <c r="Q15" s="122"/>
      <c r="R15" s="210"/>
      <c r="S15" s="122">
        <v>90</v>
      </c>
      <c r="T15" s="210"/>
      <c r="U15" s="122"/>
      <c r="V15" s="210">
        <f>IF(ISBLANK(U15),"",VLOOKUP(U15,Po_Perche,2))</f>
      </c>
      <c r="W15" s="122">
        <v>557</v>
      </c>
      <c r="X15" s="210"/>
      <c r="Y15" s="123"/>
      <c r="Z15" s="210">
        <f>IF(ISBLANK(Y15),"",VLOOKUP(Y15,Po_Disque,2))</f>
      </c>
      <c r="AA15" s="123"/>
      <c r="AB15" s="210">
        <f>IF(ISBLANK(AA15),"",VLOOKUP(AA15,Po_Javelot,2))</f>
      </c>
      <c r="AC15" s="123">
        <v>1291</v>
      </c>
      <c r="AD15" s="210"/>
    </row>
    <row r="16" spans="1:30" s="116" customFormat="1" ht="11.25">
      <c r="A16" s="179" t="s">
        <v>234</v>
      </c>
      <c r="B16" s="148" t="s">
        <v>219</v>
      </c>
      <c r="C16" s="135" t="s">
        <v>80</v>
      </c>
      <c r="D16" s="136">
        <v>100</v>
      </c>
      <c r="E16" s="201">
        <v>96</v>
      </c>
      <c r="F16" s="207" t="s">
        <v>384</v>
      </c>
      <c r="G16" s="138"/>
      <c r="H16" s="210">
        <f>IF(ISBLANK(G16),"",VLOOKUP(G16,Po_120_m,2))</f>
      </c>
      <c r="I16" s="119"/>
      <c r="J16" s="210">
        <f>IF(ISBLANK(I16),"",VLOOKUP(I16,Po_50_m_H.,2))</f>
      </c>
      <c r="K16" s="121"/>
      <c r="L16" s="210">
        <f>IF(ISBLANK(K16),"",VLOOKUP(K16,Po_1000_m,2))</f>
      </c>
      <c r="M16" s="121">
        <v>7118</v>
      </c>
      <c r="N16" s="210"/>
      <c r="O16" s="122">
        <v>283</v>
      </c>
      <c r="P16" s="210"/>
      <c r="Q16" s="122"/>
      <c r="R16" s="210">
        <f>IF(ISBLANK(Q16),"",VLOOKUP(Q16,Po_Triple_saut,2))</f>
      </c>
      <c r="S16" s="122">
        <v>85</v>
      </c>
      <c r="T16" s="210"/>
      <c r="U16" s="122"/>
      <c r="V16" s="210">
        <f>IF(ISBLANK(U16),"",VLOOKUP(U16,Po_Perche,2))</f>
      </c>
      <c r="W16" s="122"/>
      <c r="X16" s="210">
        <f>IF(ISBLANK(W16),"",VLOOKUP(W16,Po_Poids,2))</f>
      </c>
      <c r="Y16" s="123">
        <v>1350</v>
      </c>
      <c r="Z16" s="210"/>
      <c r="AA16" s="123">
        <v>922</v>
      </c>
      <c r="AB16" s="210"/>
      <c r="AC16" s="123"/>
      <c r="AD16" s="210">
        <f>IF(ISBLANK(AC16),"",VLOOKUP(AC16,Po_Ballonde,2))</f>
      </c>
    </row>
    <row r="17" spans="1:30" s="116" customFormat="1" ht="11.25">
      <c r="A17" s="178" t="s">
        <v>159</v>
      </c>
      <c r="B17" s="149" t="s">
        <v>160</v>
      </c>
      <c r="C17" s="149" t="s">
        <v>67</v>
      </c>
      <c r="D17" s="136">
        <v>97</v>
      </c>
      <c r="E17" s="201">
        <v>94</v>
      </c>
      <c r="F17" s="207" t="s">
        <v>383</v>
      </c>
      <c r="G17" s="138">
        <v>198</v>
      </c>
      <c r="H17" s="210"/>
      <c r="I17" s="119"/>
      <c r="J17" s="210">
        <f>IF(ISBLANK(I17),"",VLOOKUP(I17,Po_50_m_H.,2))</f>
      </c>
      <c r="K17" s="121"/>
      <c r="L17" s="210">
        <f>IF(ISBLANK(K17),"",VLOOKUP(K17,Po_1000_m,2))</f>
      </c>
      <c r="M17" s="121">
        <v>7133</v>
      </c>
      <c r="N17" s="210"/>
      <c r="O17" s="122"/>
      <c r="P17" s="210">
        <f>IF(ISBLANK(O17),"",VLOOKUP(O17,Po_Longueur,2))</f>
      </c>
      <c r="Q17" s="122">
        <v>789</v>
      </c>
      <c r="R17" s="210" t="s">
        <v>329</v>
      </c>
      <c r="S17" s="122">
        <v>115</v>
      </c>
      <c r="T17" s="210" t="s">
        <v>329</v>
      </c>
      <c r="U17" s="122"/>
      <c r="V17" s="210">
        <f>IF(ISBLANK(U17),"",VLOOKUP(U17,Po_Perche,2))</f>
      </c>
      <c r="W17" s="122">
        <v>581</v>
      </c>
      <c r="X17" s="210"/>
      <c r="Y17" s="123"/>
      <c r="Z17" s="210">
        <f>IF(ISBLANK(Y17),"",VLOOKUP(Y17,Po_Disque,2))</f>
      </c>
      <c r="AA17" s="123"/>
      <c r="AB17" s="210">
        <f>IF(ISBLANK(AA17),"",VLOOKUP(AA17,Po_Javelot,2))</f>
      </c>
      <c r="AC17" s="123"/>
      <c r="AD17" s="210">
        <f>IF(ISBLANK(AC17),"",VLOOKUP(AC17,Po_Ballonde,2))</f>
      </c>
    </row>
    <row r="18" spans="1:30" s="116" customFormat="1" ht="11.25">
      <c r="A18" s="178" t="s">
        <v>224</v>
      </c>
      <c r="B18" s="149" t="s">
        <v>341</v>
      </c>
      <c r="C18" s="149" t="s">
        <v>67</v>
      </c>
      <c r="D18" s="136">
        <v>99</v>
      </c>
      <c r="E18" s="201">
        <v>96</v>
      </c>
      <c r="F18" s="207" t="s">
        <v>375</v>
      </c>
      <c r="G18" s="138">
        <v>192</v>
      </c>
      <c r="H18" s="210"/>
      <c r="I18" s="119"/>
      <c r="J18" s="210">
        <f>IF(ISBLANK(I18),"",VLOOKUP(I18,Po_50_m_H.,2))</f>
      </c>
      <c r="K18" s="121"/>
      <c r="L18" s="210">
        <f>IF(ISBLANK(K18),"",VLOOKUP(K18,Po_1000_m,2))</f>
      </c>
      <c r="M18" s="121"/>
      <c r="N18" s="210">
        <f>IF(ISBLANK(M18),"",VLOOKUP(M18,Po_1_km_marche,2))</f>
      </c>
      <c r="O18" s="122"/>
      <c r="P18" s="210">
        <f>IF(ISBLANK(O18),"",VLOOKUP(O18,Po_Longueur,2))</f>
      </c>
      <c r="Q18" s="122">
        <v>732</v>
      </c>
      <c r="R18" s="210"/>
      <c r="S18" s="122"/>
      <c r="T18" s="210">
        <f>IF(ISBLANK(S18),"",VLOOKUP(S18,Po_Hauteur,2))</f>
      </c>
      <c r="U18" s="122"/>
      <c r="V18" s="210">
        <f>IF(ISBLANK(U18),"",VLOOKUP(U18,Po_Perche,2))</f>
      </c>
      <c r="W18" s="122"/>
      <c r="X18" s="210">
        <f>IF(ISBLANK(W18),"",VLOOKUP(W18,Po_Poids,2))</f>
      </c>
      <c r="Y18" s="123"/>
      <c r="Z18" s="210">
        <f>IF(ISBLANK(Y18),"",VLOOKUP(Y18,Po_Disque,2))</f>
      </c>
      <c r="AA18" s="123"/>
      <c r="AB18" s="210">
        <f>IF(ISBLANK(AA18),"",VLOOKUP(AA18,Po_Javelot,2))</f>
      </c>
      <c r="AC18" s="123"/>
      <c r="AD18" s="210">
        <f>IF(ISBLANK(AC18),"",VLOOKUP(AC18,Po_Ballonde,2))</f>
      </c>
    </row>
    <row r="19" spans="1:30" s="116" customFormat="1" ht="11.25">
      <c r="A19" s="152" t="s">
        <v>136</v>
      </c>
      <c r="B19" s="150" t="s">
        <v>137</v>
      </c>
      <c r="C19" s="149" t="s">
        <v>67</v>
      </c>
      <c r="D19" s="136">
        <v>111</v>
      </c>
      <c r="E19" s="201"/>
      <c r="F19" s="207"/>
      <c r="G19" s="138">
        <v>213</v>
      </c>
      <c r="H19" s="210"/>
      <c r="I19" s="119"/>
      <c r="J19" s="210">
        <f>IF(ISBLANK(I19),"",VLOOKUP(I19,Po_50_m_H.,2))</f>
      </c>
      <c r="K19" s="121"/>
      <c r="L19" s="210">
        <f>IF(ISBLANK(K19),"",VLOOKUP(K19,Po_1000_m,2))</f>
      </c>
      <c r="M19" s="121">
        <v>6411</v>
      </c>
      <c r="N19" s="210"/>
      <c r="O19" s="122"/>
      <c r="P19" s="210">
        <f>IF(ISBLANK(O19),"",VLOOKUP(O19,Po_Longueur,2))</f>
      </c>
      <c r="Q19" s="122">
        <v>562</v>
      </c>
      <c r="R19" s="210"/>
      <c r="S19" s="122">
        <v>95</v>
      </c>
      <c r="T19" s="210"/>
      <c r="U19" s="122"/>
      <c r="V19" s="210">
        <f>IF(ISBLANK(U19),"",VLOOKUP(U19,Po_Perche,2))</f>
      </c>
      <c r="W19" s="122"/>
      <c r="X19" s="210">
        <f>IF(ISBLANK(W19),"",VLOOKUP(W19,Po_Poids,2))</f>
      </c>
      <c r="Y19" s="123"/>
      <c r="Z19" s="210">
        <f>IF(ISBLANK(Y19),"",VLOOKUP(Y19,Po_Disque,2))</f>
      </c>
      <c r="AA19" s="123">
        <v>493</v>
      </c>
      <c r="AB19" s="210"/>
      <c r="AC19" s="123"/>
      <c r="AD19" s="210">
        <f>IF(ISBLANK(AC19),"",VLOOKUP(AC19,Po_Ballonde,2))</f>
      </c>
    </row>
    <row r="20" spans="1:30" s="116" customFormat="1" ht="11.25">
      <c r="A20" s="178" t="s">
        <v>237</v>
      </c>
      <c r="B20" s="149" t="s">
        <v>147</v>
      </c>
      <c r="C20" s="149" t="s">
        <v>67</v>
      </c>
      <c r="D20" s="136">
        <v>103</v>
      </c>
      <c r="E20" s="201"/>
      <c r="F20" s="207"/>
      <c r="G20" s="138">
        <v>198</v>
      </c>
      <c r="H20" s="210"/>
      <c r="I20" s="119"/>
      <c r="J20" s="210">
        <f>IF(ISBLANK(I20),"",VLOOKUP(I20,Po_50_m_H.,2))</f>
      </c>
      <c r="K20" s="121"/>
      <c r="L20" s="210">
        <f>IF(ISBLANK(K20),"",VLOOKUP(K20,Po_1000_m,2))</f>
      </c>
      <c r="M20" s="121"/>
      <c r="N20" s="210">
        <f>IF(ISBLANK(M20),"",VLOOKUP(M20,Po_1_km_marche,2))</f>
      </c>
      <c r="O20" s="122"/>
      <c r="P20" s="210">
        <f>IF(ISBLANK(O20),"",VLOOKUP(O20,Po_Longueur,2))</f>
      </c>
      <c r="Q20" s="122">
        <v>646</v>
      </c>
      <c r="R20" s="210"/>
      <c r="S20" s="122">
        <v>95</v>
      </c>
      <c r="T20" s="210"/>
      <c r="U20" s="122"/>
      <c r="V20" s="210">
        <f>IF(ISBLANK(U20),"",VLOOKUP(U20,Po_Perche,2))</f>
      </c>
      <c r="W20" s="122">
        <v>396</v>
      </c>
      <c r="X20" s="210"/>
      <c r="Y20" s="123"/>
      <c r="Z20" s="210">
        <f>IF(ISBLANK(Y20),"",VLOOKUP(Y20,Po_Disque,2))</f>
      </c>
      <c r="AA20" s="123"/>
      <c r="AB20" s="210">
        <f>IF(ISBLANK(AA20),"",VLOOKUP(AA20,Po_Javelot,2))</f>
      </c>
      <c r="AC20" s="123"/>
      <c r="AD20" s="210">
        <f>IF(ISBLANK(AC20),"",VLOOKUP(AC20,Po_Ballonde,2))</f>
      </c>
    </row>
    <row r="21" spans="1:30" s="116" customFormat="1" ht="11.25">
      <c r="A21" s="178" t="s">
        <v>342</v>
      </c>
      <c r="B21" s="149" t="s">
        <v>343</v>
      </c>
      <c r="C21" s="149" t="s">
        <v>67</v>
      </c>
      <c r="D21" s="136">
        <v>114</v>
      </c>
      <c r="E21" s="201"/>
      <c r="F21" s="207"/>
      <c r="G21" s="138">
        <v>218</v>
      </c>
      <c r="H21" s="210"/>
      <c r="I21" s="119"/>
      <c r="J21" s="210">
        <f>IF(ISBLANK(I21),"",VLOOKUP(I21,Po_50_m_H.,2))</f>
      </c>
      <c r="K21" s="121">
        <v>4531</v>
      </c>
      <c r="L21" s="210"/>
      <c r="M21" s="121"/>
      <c r="N21" s="210">
        <f>IF(ISBLANK(M21),"",VLOOKUP(M21,Po_1_km_marche,2))</f>
      </c>
      <c r="O21" s="122"/>
      <c r="P21" s="210">
        <f>IF(ISBLANK(O21),"",VLOOKUP(O21,Po_Longueur,2))</f>
      </c>
      <c r="Q21" s="122">
        <v>405</v>
      </c>
      <c r="R21" s="210"/>
      <c r="S21" s="122"/>
      <c r="T21" s="210">
        <f>IF(ISBLANK(S21),"",VLOOKUP(S21,Po_Hauteur,2))</f>
      </c>
      <c r="U21" s="122"/>
      <c r="V21" s="210">
        <f>IF(ISBLANK(U21),"",VLOOKUP(U21,Po_Perche,2))</f>
      </c>
      <c r="W21" s="122">
        <v>273</v>
      </c>
      <c r="X21" s="210"/>
      <c r="Y21" s="123"/>
      <c r="Z21" s="210">
        <f>IF(ISBLANK(Y21),"",VLOOKUP(Y21,Po_Disque,2))</f>
      </c>
      <c r="AA21" s="123"/>
      <c r="AB21" s="210">
        <f>IF(ISBLANK(AA21),"",VLOOKUP(AA21,Po_Javelot,2))</f>
      </c>
      <c r="AC21" s="123"/>
      <c r="AD21" s="210">
        <f>IF(ISBLANK(AC21),"",VLOOKUP(AC21,Po_Ballonde,2))</f>
      </c>
    </row>
    <row r="22" spans="1:30" s="116" customFormat="1" ht="11.25">
      <c r="A22" s="178" t="s">
        <v>299</v>
      </c>
      <c r="B22" s="149" t="s">
        <v>300</v>
      </c>
      <c r="C22" s="149" t="s">
        <v>70</v>
      </c>
      <c r="D22" s="136"/>
      <c r="E22" s="201"/>
      <c r="F22" s="207"/>
      <c r="G22" s="138">
        <v>194</v>
      </c>
      <c r="H22" s="210"/>
      <c r="I22" s="119"/>
      <c r="J22" s="210"/>
      <c r="K22" s="121">
        <v>4088</v>
      </c>
      <c r="L22" s="210"/>
      <c r="M22" s="121"/>
      <c r="N22" s="210">
        <f>IF(ISBLANK(M22),"",VLOOKUP(M22,Po_1_km_marche,2))</f>
      </c>
      <c r="O22" s="122">
        <v>254</v>
      </c>
      <c r="P22" s="210"/>
      <c r="Q22" s="122"/>
      <c r="R22" s="210">
        <f>IF(ISBLANK(Q22),"",VLOOKUP(Q22,Po_Triple_saut,2))</f>
      </c>
      <c r="S22" s="122"/>
      <c r="T22" s="210"/>
      <c r="U22" s="122"/>
      <c r="V22" s="210"/>
      <c r="W22" s="122">
        <v>290</v>
      </c>
      <c r="X22" s="210"/>
      <c r="Y22" s="123"/>
      <c r="Z22" s="210">
        <f>IF(ISBLANK(Y22),"",VLOOKUP(Y22,Po_Disque,2))</f>
      </c>
      <c r="AA22" s="123"/>
      <c r="AB22" s="210">
        <f>IF(ISBLANK(AA22),"",VLOOKUP(AA22,Po_Javelot,2))</f>
      </c>
      <c r="AC22" s="123">
        <v>872</v>
      </c>
      <c r="AD22" s="210"/>
    </row>
    <row r="23" spans="1:30" s="116" customFormat="1" ht="11.25">
      <c r="A23" s="178" t="s">
        <v>133</v>
      </c>
      <c r="B23" s="149" t="s">
        <v>230</v>
      </c>
      <c r="C23" s="149" t="s">
        <v>70</v>
      </c>
      <c r="D23" s="136"/>
      <c r="E23" s="201"/>
      <c r="F23" s="207"/>
      <c r="G23" s="138">
        <v>178</v>
      </c>
      <c r="H23" s="210"/>
      <c r="I23" s="119"/>
      <c r="J23" s="210">
        <f>IF(ISBLANK(I23),"",VLOOKUP(I23,Po_50_m_H.,2))</f>
      </c>
      <c r="K23" s="121">
        <v>3408</v>
      </c>
      <c r="L23" s="210" t="s">
        <v>329</v>
      </c>
      <c r="M23" s="121"/>
      <c r="N23" s="210">
        <f>IF(ISBLANK(M23),"",VLOOKUP(M23,Po_1_km_marche,2))</f>
      </c>
      <c r="O23" s="122"/>
      <c r="P23" s="210">
        <f>IF(ISBLANK(O23),"",VLOOKUP(O23,Po_Longueur,2))</f>
      </c>
      <c r="Q23" s="122">
        <v>692</v>
      </c>
      <c r="R23" s="210"/>
      <c r="S23" s="122"/>
      <c r="T23" s="210">
        <f>IF(ISBLANK(S23),"",VLOOKUP(S23,Po_Hauteur,2))</f>
      </c>
      <c r="U23" s="122">
        <v>130</v>
      </c>
      <c r="V23" s="210" t="s">
        <v>329</v>
      </c>
      <c r="W23" s="122">
        <v>498</v>
      </c>
      <c r="X23" s="210"/>
      <c r="Y23" s="123"/>
      <c r="Z23" s="210">
        <f>IF(ISBLANK(Y23),"",VLOOKUP(Y23,Po_Disque,2))</f>
      </c>
      <c r="AA23" s="123"/>
      <c r="AB23" s="210">
        <f>IF(ISBLANK(AA23),"",VLOOKUP(AA23,Po_Javelot,2))</f>
      </c>
      <c r="AC23" s="123">
        <v>943</v>
      </c>
      <c r="AD23" s="210"/>
    </row>
    <row r="24" spans="1:30" s="116" customFormat="1" ht="11.25">
      <c r="A24" s="178" t="s">
        <v>296</v>
      </c>
      <c r="B24" s="149" t="s">
        <v>297</v>
      </c>
      <c r="C24" s="149" t="s">
        <v>70</v>
      </c>
      <c r="D24" s="136"/>
      <c r="E24" s="201"/>
      <c r="F24" s="207"/>
      <c r="G24" s="138"/>
      <c r="H24" s="210">
        <f>IF(ISBLANK(G24),"",VLOOKUP(G24,Po_120_m,2))</f>
      </c>
      <c r="I24" s="119">
        <v>94</v>
      </c>
      <c r="J24" s="210"/>
      <c r="K24" s="121"/>
      <c r="L24" s="210"/>
      <c r="M24" s="121">
        <v>6137</v>
      </c>
      <c r="N24" s="210" t="s">
        <v>329</v>
      </c>
      <c r="O24" s="122"/>
      <c r="P24" s="210">
        <f>IF(ISBLANK(O24),"",VLOOKUP(O24,Po_Longueur,2))</f>
      </c>
      <c r="Q24" s="122">
        <v>771</v>
      </c>
      <c r="R24" s="210"/>
      <c r="S24" s="122"/>
      <c r="T24" s="210">
        <f>IF(ISBLANK(S24),"",VLOOKUP(S24,Po_Hauteur,2))</f>
      </c>
      <c r="U24" s="122"/>
      <c r="V24" s="210">
        <f>IF(ISBLANK(U24),"",VLOOKUP(U24,Po_Perche,2))</f>
      </c>
      <c r="W24" s="122">
        <v>576</v>
      </c>
      <c r="X24" s="210"/>
      <c r="Y24" s="123"/>
      <c r="Z24" s="210">
        <f>IF(ISBLANK(Y24),"",VLOOKUP(Y24,Po_Disque,2))</f>
      </c>
      <c r="AA24" s="123"/>
      <c r="AB24" s="210">
        <f>IF(ISBLANK(AA24),"",VLOOKUP(AA24,Po_Javelot,2))</f>
      </c>
      <c r="AC24" s="123">
        <v>1252</v>
      </c>
      <c r="AD24" s="210"/>
    </row>
    <row r="25" spans="1:30" s="116" customFormat="1" ht="11.25">
      <c r="A25" s="178" t="s">
        <v>194</v>
      </c>
      <c r="B25" s="149" t="s">
        <v>229</v>
      </c>
      <c r="C25" s="149" t="s">
        <v>70</v>
      </c>
      <c r="D25" s="136"/>
      <c r="E25" s="201"/>
      <c r="F25" s="207"/>
      <c r="G25" s="138">
        <v>196</v>
      </c>
      <c r="H25" s="210"/>
      <c r="I25" s="119"/>
      <c r="J25" s="210">
        <f>IF(ISBLANK(I25),"",VLOOKUP(I25,Po_50_m_H.,2))</f>
      </c>
      <c r="K25" s="121"/>
      <c r="L25" s="210">
        <f>IF(ISBLANK(K25),"",VLOOKUP(K25,Po_1000_m,2))</f>
      </c>
      <c r="M25" s="121">
        <v>6524</v>
      </c>
      <c r="N25" s="210"/>
      <c r="O25" s="122"/>
      <c r="P25" s="210">
        <f>IF(ISBLANK(O25),"",VLOOKUP(O25,Po_Longueur,2))</f>
      </c>
      <c r="Q25" s="122"/>
      <c r="R25" s="210">
        <f>IF(ISBLANK(Q25),"",VLOOKUP(Q25,Po_Triple_saut,2))</f>
      </c>
      <c r="S25" s="122"/>
      <c r="T25" s="210">
        <f>IF(ISBLANK(S25),"",VLOOKUP(S25,Po_Hauteur,2))</f>
      </c>
      <c r="U25" s="122">
        <v>120</v>
      </c>
      <c r="V25" s="210"/>
      <c r="W25" s="122">
        <v>491</v>
      </c>
      <c r="X25" s="210"/>
      <c r="Y25" s="123"/>
      <c r="Z25" s="210">
        <f>IF(ISBLANK(Y25),"",VLOOKUP(Y25,Po_Disque,2))</f>
      </c>
      <c r="AA25" s="123"/>
      <c r="AB25" s="210">
        <f>IF(ISBLANK(AA25),"",VLOOKUP(AA25,Po_Javelot,2))</f>
      </c>
      <c r="AC25" s="123">
        <v>1199</v>
      </c>
      <c r="AD25" s="210"/>
    </row>
    <row r="26" spans="1:30" s="116" customFormat="1" ht="11.25">
      <c r="A26" s="178" t="s">
        <v>344</v>
      </c>
      <c r="B26" s="149" t="s">
        <v>345</v>
      </c>
      <c r="C26" s="149" t="s">
        <v>70</v>
      </c>
      <c r="D26" s="136"/>
      <c r="E26" s="201"/>
      <c r="F26" s="207"/>
      <c r="G26" s="138"/>
      <c r="H26" s="210">
        <f>IF(ISBLANK(G26),"",VLOOKUP(G26,Po_120_m,2))</f>
      </c>
      <c r="I26" s="119"/>
      <c r="J26" s="210">
        <f>IF(ISBLANK(I26),"",VLOOKUP(I26,Po_50_m_H.,2))</f>
      </c>
      <c r="K26" s="121"/>
      <c r="L26" s="210">
        <f>IF(ISBLANK(K26),"",VLOOKUP(K26,Po_1000_m,2))</f>
      </c>
      <c r="M26" s="121">
        <v>9126</v>
      </c>
      <c r="N26" s="210"/>
      <c r="O26" s="122">
        <v>204</v>
      </c>
      <c r="P26" s="210"/>
      <c r="Q26" s="122"/>
      <c r="R26" s="210">
        <f>IF(ISBLANK(Q26),"",VLOOKUP(Q26,Po_Triple_saut,2))</f>
      </c>
      <c r="S26" s="122"/>
      <c r="T26" s="210">
        <f>IF(ISBLANK(S26),"",VLOOKUP(S26,Po_Hauteur,2))</f>
      </c>
      <c r="U26" s="122"/>
      <c r="V26" s="210">
        <f>IF(ISBLANK(U26),"",VLOOKUP(U26,Po_Perche,2))</f>
      </c>
      <c r="W26" s="122"/>
      <c r="X26" s="210">
        <f>IF(ISBLANK(W26),"",VLOOKUP(W26,Po_Poids,2))</f>
      </c>
      <c r="Y26" s="123">
        <v>357</v>
      </c>
      <c r="Z26" s="210"/>
      <c r="AA26" s="123"/>
      <c r="AB26" s="210">
        <f>IF(ISBLANK(AA26),"",VLOOKUP(AA26,Po_Javelot,2))</f>
      </c>
      <c r="AC26" s="123">
        <v>450</v>
      </c>
      <c r="AD26" s="210"/>
    </row>
    <row r="27" spans="1:30" s="116" customFormat="1" ht="11.25">
      <c r="A27" s="178" t="s">
        <v>213</v>
      </c>
      <c r="B27" s="149" t="s">
        <v>236</v>
      </c>
      <c r="C27" s="149" t="s">
        <v>70</v>
      </c>
      <c r="D27" s="136"/>
      <c r="E27" s="201"/>
      <c r="F27" s="207"/>
      <c r="G27" s="138"/>
      <c r="H27" s="210">
        <f>IF(ISBLANK(G27),"",VLOOKUP(G27,Po_120_m,2))</f>
      </c>
      <c r="I27" s="119"/>
      <c r="J27" s="210">
        <f>IF(ISBLANK(I27),"",VLOOKUP(I27,Po_50_m_H.,2))</f>
      </c>
      <c r="K27" s="121">
        <v>4391</v>
      </c>
      <c r="L27" s="210"/>
      <c r="M27" s="121"/>
      <c r="N27" s="210">
        <f>IF(ISBLANK(M27),"",VLOOKUP(M27,Po_1_km_marche,2))</f>
      </c>
      <c r="O27" s="122"/>
      <c r="P27" s="210">
        <f>IF(ISBLANK(O27),"",VLOOKUP(O27,Po_Longueur,2))</f>
      </c>
      <c r="Q27" s="122">
        <v>665</v>
      </c>
      <c r="R27" s="210"/>
      <c r="S27" s="122"/>
      <c r="T27" s="210">
        <f>IF(ISBLANK(S27),"",VLOOKUP(S27,Po_Hauteur,2))</f>
      </c>
      <c r="U27" s="122">
        <v>110</v>
      </c>
      <c r="V27" s="210"/>
      <c r="W27" s="122"/>
      <c r="X27" s="210">
        <f>IF(ISBLANK(W27),"",VLOOKUP(W27,Po_Poids,2))</f>
      </c>
      <c r="Y27" s="123"/>
      <c r="Z27" s="210">
        <f>IF(ISBLANK(Y27),"",VLOOKUP(Y27,Po_Disque,2))</f>
      </c>
      <c r="AA27" s="123">
        <v>830</v>
      </c>
      <c r="AB27" s="210"/>
      <c r="AC27" s="123"/>
      <c r="AD27" s="210">
        <f>IF(ISBLANK(AC27),"",VLOOKUP(AC27,Po_Ballonde,2))</f>
      </c>
    </row>
    <row r="28" spans="1:30" s="116" customFormat="1" ht="11.25">
      <c r="A28" s="178" t="s">
        <v>298</v>
      </c>
      <c r="B28" s="149" t="s">
        <v>264</v>
      </c>
      <c r="C28" s="149" t="s">
        <v>70</v>
      </c>
      <c r="D28" s="136">
        <v>90</v>
      </c>
      <c r="E28" s="201">
        <v>86</v>
      </c>
      <c r="F28" s="207" t="s">
        <v>381</v>
      </c>
      <c r="G28" s="138">
        <v>181</v>
      </c>
      <c r="H28" s="210"/>
      <c r="I28" s="119"/>
      <c r="J28" s="210"/>
      <c r="K28" s="121">
        <v>4193</v>
      </c>
      <c r="L28" s="210"/>
      <c r="M28" s="121"/>
      <c r="N28" s="210">
        <f>IF(ISBLANK(M28),"",VLOOKUP(M28,Po_1_km_marche,2))</f>
      </c>
      <c r="O28" s="122">
        <v>337</v>
      </c>
      <c r="P28" s="210" t="s">
        <v>329</v>
      </c>
      <c r="Q28" s="122"/>
      <c r="R28" s="210">
        <f>IF(ISBLANK(Q28),"",VLOOKUP(Q28,Po_Triple_saut,2))</f>
      </c>
      <c r="S28" s="122">
        <v>115</v>
      </c>
      <c r="T28" s="210"/>
      <c r="U28" s="122"/>
      <c r="V28" s="210"/>
      <c r="W28" s="122">
        <v>639</v>
      </c>
      <c r="X28" s="210" t="s">
        <v>329</v>
      </c>
      <c r="Y28" s="123"/>
      <c r="Z28" s="210">
        <f>IF(ISBLANK(Y28),"",VLOOKUP(Y28,Po_Disque,2))</f>
      </c>
      <c r="AA28" s="123"/>
      <c r="AB28" s="210">
        <f>IF(ISBLANK(AA28),"",VLOOKUP(AA28,Po_Javelot,2))</f>
      </c>
      <c r="AC28" s="123">
        <v>1659</v>
      </c>
      <c r="AD28" s="210" t="s">
        <v>329</v>
      </c>
    </row>
    <row r="29" spans="1:30" s="116" customFormat="1" ht="11.25">
      <c r="A29" s="178" t="s">
        <v>235</v>
      </c>
      <c r="B29" s="149" t="s">
        <v>125</v>
      </c>
      <c r="C29" s="149" t="s">
        <v>70</v>
      </c>
      <c r="D29" s="136"/>
      <c r="E29" s="201"/>
      <c r="F29" s="207"/>
      <c r="G29" s="138"/>
      <c r="H29" s="210"/>
      <c r="I29" s="119"/>
      <c r="J29" s="210"/>
      <c r="K29" s="121"/>
      <c r="L29" s="210"/>
      <c r="M29" s="121"/>
      <c r="N29" s="210">
        <f>IF(ISBLANK(M29),"",VLOOKUP(M29,Po_1_km_marche,2))</f>
      </c>
      <c r="O29" s="122"/>
      <c r="P29" s="210"/>
      <c r="Q29" s="122"/>
      <c r="R29" s="210">
        <f>IF(ISBLANK(Q29),"",VLOOKUP(Q29,Po_Triple_saut,2))</f>
      </c>
      <c r="S29" s="122"/>
      <c r="T29" s="210"/>
      <c r="U29" s="122"/>
      <c r="V29" s="210"/>
      <c r="W29" s="122"/>
      <c r="X29" s="210">
        <f>IF(ISBLANK(W29),"",VLOOKUP(W29,Po_Poids,2))</f>
      </c>
      <c r="Y29" s="123"/>
      <c r="Z29" s="210">
        <f>IF(ISBLANK(Y29),"",VLOOKUP(Y29,Po_Disque,2))</f>
      </c>
      <c r="AA29" s="123"/>
      <c r="AB29" s="210">
        <f>IF(ISBLANK(AA29),"",VLOOKUP(AA29,Po_Javelot,2))</f>
      </c>
      <c r="AC29" s="123"/>
      <c r="AD29" s="210">
        <f>IF(ISBLANK(AC29),"",VLOOKUP(AC29,Po_Ballonde,2))</f>
      </c>
    </row>
    <row r="30" spans="1:30" s="116" customFormat="1" ht="11.25">
      <c r="A30" s="178" t="s">
        <v>235</v>
      </c>
      <c r="B30" s="149" t="s">
        <v>102</v>
      </c>
      <c r="C30" s="149" t="s">
        <v>70</v>
      </c>
      <c r="D30" s="136"/>
      <c r="E30" s="201"/>
      <c r="F30" s="207"/>
      <c r="G30" s="138"/>
      <c r="H30" s="210">
        <f>IF(ISBLANK(G30),"",VLOOKUP(G30,Po_120_m,2))</f>
      </c>
      <c r="I30" s="119"/>
      <c r="J30" s="210">
        <f>IF(ISBLANK(I30),"",VLOOKUP(I30,Po_50_m_H.,2))</f>
      </c>
      <c r="K30" s="121"/>
      <c r="L30" s="210">
        <f>IF(ISBLANK(K30),"",VLOOKUP(K30,Po_1000_m,2))</f>
      </c>
      <c r="M30" s="121"/>
      <c r="N30" s="210">
        <f>IF(ISBLANK(M30),"",VLOOKUP(M30,Po_1_km_marche,2))</f>
      </c>
      <c r="O30" s="122"/>
      <c r="P30" s="210">
        <f>IF(ISBLANK(O30),"",VLOOKUP(O30,Po_Longueur,2))</f>
      </c>
      <c r="Q30" s="122"/>
      <c r="R30" s="210">
        <f>IF(ISBLANK(Q30),"",VLOOKUP(Q30,Po_Triple_saut,2))</f>
      </c>
      <c r="S30" s="122"/>
      <c r="T30" s="210">
        <f>IF(ISBLANK(S30),"",VLOOKUP(S30,Po_Hauteur,2))</f>
      </c>
      <c r="U30" s="122"/>
      <c r="V30" s="210">
        <f>IF(ISBLANK(U30),"",VLOOKUP(U30,Po_Perche,2))</f>
      </c>
      <c r="W30" s="122"/>
      <c r="X30" s="210">
        <f>IF(ISBLANK(W30),"",VLOOKUP(W30,Po_Poids,2))</f>
      </c>
      <c r="Y30" s="123"/>
      <c r="Z30" s="210">
        <f>IF(ISBLANK(Y30),"",VLOOKUP(Y30,Po_Disque,2))</f>
      </c>
      <c r="AA30" s="123"/>
      <c r="AB30" s="210">
        <f>IF(ISBLANK(AA30),"",VLOOKUP(AA30,Po_Javelot,2))</f>
      </c>
      <c r="AC30" s="123"/>
      <c r="AD30" s="210">
        <f>IF(ISBLANK(AC30),"",VLOOKUP(AC30,Po_Ballonde,2))</f>
      </c>
    </row>
    <row r="31" spans="1:30" s="116" customFormat="1" ht="11.25">
      <c r="A31" s="178" t="s">
        <v>121</v>
      </c>
      <c r="B31" s="149" t="s">
        <v>181</v>
      </c>
      <c r="C31" s="149" t="s">
        <v>70</v>
      </c>
      <c r="D31" s="136">
        <v>95</v>
      </c>
      <c r="E31" s="201">
        <v>94</v>
      </c>
      <c r="F31" s="207" t="s">
        <v>382</v>
      </c>
      <c r="G31" s="138"/>
      <c r="H31" s="210">
        <f>IF(ISBLANK(G31),"",VLOOKUP(G31,Po_120_m,2))</f>
      </c>
      <c r="I31" s="119"/>
      <c r="J31" s="210">
        <f>IF(ISBLANK(I31),"",VLOOKUP(I31,Po_50_m_H.,2))</f>
      </c>
      <c r="K31" s="121">
        <v>3546</v>
      </c>
      <c r="L31" s="210"/>
      <c r="M31" s="121"/>
      <c r="N31" s="210">
        <f>IF(ISBLANK(M31),"",VLOOKUP(M31,Po_1_km_marche,2))</f>
      </c>
      <c r="O31" s="122"/>
      <c r="P31" s="210">
        <f>IF(ISBLANK(O31),"",VLOOKUP(O31,Po_Longueur,2))</f>
      </c>
      <c r="Q31" s="122">
        <v>743</v>
      </c>
      <c r="R31" s="210"/>
      <c r="S31" s="122"/>
      <c r="T31" s="210">
        <f>IF(ISBLANK(S31),"",VLOOKUP(S31,Po_Hauteur,2))</f>
      </c>
      <c r="U31" s="122"/>
      <c r="V31" s="210">
        <f>IF(ISBLANK(U31),"",VLOOKUP(U31,Po_Perche,2))</f>
      </c>
      <c r="W31" s="122">
        <v>543</v>
      </c>
      <c r="X31" s="210"/>
      <c r="Y31" s="123"/>
      <c r="Z31" s="210">
        <f>IF(ISBLANK(Y31),"",VLOOKUP(Y31,Po_Disque,2))</f>
      </c>
      <c r="AA31" s="123"/>
      <c r="AB31" s="210">
        <f>IF(ISBLANK(AA31),"",VLOOKUP(AA31,Po_Javelot,2))</f>
      </c>
      <c r="AC31" s="123">
        <v>1395</v>
      </c>
      <c r="AD31" s="210"/>
    </row>
    <row r="32" spans="1:30" s="116" customFormat="1" ht="11.25">
      <c r="A32" s="178" t="s">
        <v>294</v>
      </c>
      <c r="B32" s="149" t="s">
        <v>295</v>
      </c>
      <c r="C32" s="149" t="s">
        <v>70</v>
      </c>
      <c r="D32" s="136"/>
      <c r="E32" s="201"/>
      <c r="F32" s="207"/>
      <c r="G32" s="138"/>
      <c r="H32" s="210">
        <f>IF(ISBLANK(G32),"",VLOOKUP(G32,Po_120_m,2))</f>
      </c>
      <c r="I32" s="119"/>
      <c r="J32" s="210">
        <f>IF(ISBLANK(I32),"",VLOOKUP(I32,Po_50_m_H.,2))</f>
      </c>
      <c r="K32" s="121"/>
      <c r="L32" s="210">
        <f>IF(ISBLANK(K32),"",VLOOKUP(K32,Po_1000_m,2))</f>
      </c>
      <c r="M32" s="121">
        <v>6591</v>
      </c>
      <c r="N32" s="210"/>
      <c r="O32" s="122"/>
      <c r="P32" s="210">
        <f>IF(ISBLANK(O32),"",VLOOKUP(O32,Po_Longueur,2))</f>
      </c>
      <c r="Q32" s="122">
        <v>674</v>
      </c>
      <c r="R32" s="210"/>
      <c r="S32" s="122"/>
      <c r="T32" s="210">
        <f>IF(ISBLANK(S32),"",VLOOKUP(S32,Po_Hauteur,2))</f>
      </c>
      <c r="U32" s="122"/>
      <c r="V32" s="210">
        <f>IF(ISBLANK(U32),"",VLOOKUP(U32,Po_Perche,2))</f>
      </c>
      <c r="W32" s="122">
        <v>423</v>
      </c>
      <c r="X32" s="210"/>
      <c r="Y32" s="123"/>
      <c r="Z32" s="210">
        <f>IF(ISBLANK(Y32),"",VLOOKUP(Y32,Po_Disque,2))</f>
      </c>
      <c r="AA32" s="123"/>
      <c r="AB32" s="210">
        <f>IF(ISBLANK(AA32),"",VLOOKUP(AA32,Po_Javelot,2))</f>
      </c>
      <c r="AC32" s="123">
        <v>800</v>
      </c>
      <c r="AD32" s="210"/>
    </row>
    <row r="33" spans="1:30" s="116" customFormat="1" ht="11.25">
      <c r="A33" s="181" t="s">
        <v>172</v>
      </c>
      <c r="B33" s="182" t="s">
        <v>228</v>
      </c>
      <c r="C33" s="149" t="s">
        <v>68</v>
      </c>
      <c r="D33" s="136"/>
      <c r="E33" s="202"/>
      <c r="F33" s="207"/>
      <c r="G33" s="138"/>
      <c r="H33" s="210">
        <f>IF(ISBLANK(G33),"",VLOOKUP(G33,Po_120_m,2))</f>
      </c>
      <c r="I33" s="119">
        <v>111</v>
      </c>
      <c r="J33" s="210"/>
      <c r="K33" s="121"/>
      <c r="L33" s="210">
        <f>IF(ISBLANK(K33),"",VLOOKUP(K33,Po_1000_m,2))</f>
      </c>
      <c r="M33" s="121" t="s">
        <v>338</v>
      </c>
      <c r="N33" s="210"/>
      <c r="O33" s="122"/>
      <c r="P33" s="210">
        <f>IF(ISBLANK(O33),"",VLOOKUP(O33,Po_Longueur,2))</f>
      </c>
      <c r="Q33" s="122">
        <v>663</v>
      </c>
      <c r="R33" s="210"/>
      <c r="S33" s="122">
        <v>110</v>
      </c>
      <c r="T33" s="210"/>
      <c r="U33" s="122">
        <v>0</v>
      </c>
      <c r="V33" s="210"/>
      <c r="W33" s="122"/>
      <c r="X33" s="210">
        <f>IF(ISBLANK(W33),"",VLOOKUP(W33,Po_Poids,2))</f>
      </c>
      <c r="Y33" s="123">
        <v>1140</v>
      </c>
      <c r="Z33" s="210"/>
      <c r="AA33" s="123"/>
      <c r="AB33" s="210">
        <f>IF(ISBLANK(AA33),"",VLOOKUP(AA33,Po_Javelot,2))</f>
      </c>
      <c r="AC33" s="123">
        <v>1285</v>
      </c>
      <c r="AD33" s="210"/>
    </row>
    <row r="34" spans="1:30" s="116" customFormat="1" ht="11.25">
      <c r="A34" s="181" t="s">
        <v>121</v>
      </c>
      <c r="B34" s="182" t="s">
        <v>233</v>
      </c>
      <c r="C34" s="149" t="s">
        <v>68</v>
      </c>
      <c r="D34" s="136"/>
      <c r="E34" s="202"/>
      <c r="F34" s="207"/>
      <c r="G34" s="138">
        <v>192</v>
      </c>
      <c r="H34" s="210"/>
      <c r="I34" s="119">
        <v>98</v>
      </c>
      <c r="J34" s="210"/>
      <c r="K34" s="121"/>
      <c r="L34" s="210">
        <f>IF(ISBLANK(K34),"",VLOOKUP(K34,Po_1000_m,2))</f>
      </c>
      <c r="M34" s="121"/>
      <c r="N34" s="210">
        <f>IF(ISBLANK(M34),"",VLOOKUP(M34,Po_1_km_marche,2))</f>
      </c>
      <c r="O34" s="122">
        <v>313</v>
      </c>
      <c r="P34" s="210"/>
      <c r="Q34" s="122"/>
      <c r="R34" s="210">
        <f>IF(ISBLANK(Q34),"",VLOOKUP(Q34,Po_Triple_saut,2))</f>
      </c>
      <c r="S34" s="122"/>
      <c r="T34" s="210">
        <f>IF(ISBLANK(S34),"",VLOOKUP(S34,Po_Hauteur,2))</f>
      </c>
      <c r="U34" s="122"/>
      <c r="V34" s="210">
        <f>IF(ISBLANK(U34),"",VLOOKUP(U34,Po_Perche,2))</f>
      </c>
      <c r="W34" s="122"/>
      <c r="X34" s="210">
        <f>IF(ISBLANK(W34),"",VLOOKUP(W34,Po_Poids,2))</f>
      </c>
      <c r="Y34" s="123"/>
      <c r="Z34" s="210">
        <f>IF(ISBLANK(Y34),"",VLOOKUP(Y34,Po_Disque,2))</f>
      </c>
      <c r="AA34" s="123">
        <v>1030</v>
      </c>
      <c r="AB34" s="210"/>
      <c r="AC34" s="123"/>
      <c r="AD34" s="210">
        <f>IF(ISBLANK(AC34),"",VLOOKUP(AC34,Po_Ballonde,2))</f>
      </c>
    </row>
    <row r="35" spans="1:30" s="116" customFormat="1" ht="11.25">
      <c r="A35" s="181" t="s">
        <v>133</v>
      </c>
      <c r="B35" s="182" t="s">
        <v>101</v>
      </c>
      <c r="C35" s="149" t="s">
        <v>68</v>
      </c>
      <c r="D35" s="136"/>
      <c r="E35" s="202"/>
      <c r="F35" s="207"/>
      <c r="G35" s="138">
        <v>187</v>
      </c>
      <c r="H35" s="210"/>
      <c r="I35" s="119">
        <v>93</v>
      </c>
      <c r="J35" s="210" t="s">
        <v>329</v>
      </c>
      <c r="K35" s="121"/>
      <c r="L35" s="210">
        <f>IF(ISBLANK(K35),"",VLOOKUP(K35,Po_1000_m,2))</f>
      </c>
      <c r="M35" s="121">
        <v>7278</v>
      </c>
      <c r="N35" s="210"/>
      <c r="O35" s="122">
        <v>240</v>
      </c>
      <c r="P35" s="210"/>
      <c r="Q35" s="122"/>
      <c r="R35" s="210">
        <f>IF(ISBLANK(Q35),"",VLOOKUP(Q35,Po_Triple_saut,2))</f>
      </c>
      <c r="S35" s="122"/>
      <c r="T35" s="210">
        <f>IF(ISBLANK(S35),"",VLOOKUP(S35,Po_Hauteur,2))</f>
      </c>
      <c r="U35" s="122"/>
      <c r="V35" s="210">
        <f>IF(ISBLANK(U35),"",VLOOKUP(U35,Po_Perche,2))</f>
      </c>
      <c r="W35" s="122">
        <v>414</v>
      </c>
      <c r="X35" s="210"/>
      <c r="Y35" s="123"/>
      <c r="Z35" s="210">
        <f>IF(ISBLANK(Y35),"",VLOOKUP(Y35,Po_Disque,2))</f>
      </c>
      <c r="AA35" s="123"/>
      <c r="AB35" s="210">
        <f>IF(ISBLANK(AA35),"",VLOOKUP(AA35,Po_Javelot,2))</f>
      </c>
      <c r="AC35" s="123">
        <v>1652</v>
      </c>
      <c r="AD35" s="210"/>
    </row>
    <row r="36" spans="1:30" s="116" customFormat="1" ht="11.25">
      <c r="A36" s="181" t="s">
        <v>290</v>
      </c>
      <c r="B36" s="182" t="s">
        <v>291</v>
      </c>
      <c r="C36" s="149" t="s">
        <v>68</v>
      </c>
      <c r="D36" s="136">
        <v>92</v>
      </c>
      <c r="E36" s="202">
        <v>85</v>
      </c>
      <c r="F36" s="207" t="s">
        <v>329</v>
      </c>
      <c r="G36" s="138">
        <v>168</v>
      </c>
      <c r="H36" s="210" t="s">
        <v>329</v>
      </c>
      <c r="I36" s="119"/>
      <c r="J36" s="210"/>
      <c r="K36" s="121">
        <v>3434</v>
      </c>
      <c r="L36" s="210"/>
      <c r="M36" s="121"/>
      <c r="N36" s="210">
        <f>IF(ISBLANK(M36),"",VLOOKUP(M36,Po_1_km_marche,2))</f>
      </c>
      <c r="O36" s="122">
        <v>288</v>
      </c>
      <c r="P36" s="210"/>
      <c r="Q36" s="122"/>
      <c r="R36" s="210">
        <f>IF(ISBLANK(Q36),"",VLOOKUP(Q36,Po_Triple_saut,2))</f>
      </c>
      <c r="S36" s="122">
        <v>115</v>
      </c>
      <c r="T36" s="210"/>
      <c r="U36" s="122"/>
      <c r="V36" s="210">
        <f>IF(ISBLANK(U36),"",VLOOKUP(U36,Po_Perche,2))</f>
      </c>
      <c r="W36" s="122"/>
      <c r="X36" s="210">
        <f>IF(ISBLANK(W36),"",VLOOKUP(W36,Po_Poids,2))</f>
      </c>
      <c r="Y36" s="123"/>
      <c r="Z36" s="210">
        <f>IF(ISBLANK(Y36),"",VLOOKUP(Y36,Po_Disque,2))</f>
      </c>
      <c r="AA36" s="123">
        <v>1105</v>
      </c>
      <c r="AB36" s="210"/>
      <c r="AC36" s="123">
        <v>606</v>
      </c>
      <c r="AD36" s="210"/>
    </row>
    <row r="37" spans="1:30" s="116" customFormat="1" ht="11.25">
      <c r="A37" s="181" t="s">
        <v>239</v>
      </c>
      <c r="B37" s="182" t="s">
        <v>229</v>
      </c>
      <c r="C37" s="149" t="s">
        <v>68</v>
      </c>
      <c r="D37" s="136">
        <v>123</v>
      </c>
      <c r="E37" s="202"/>
      <c r="F37" s="207"/>
      <c r="G37" s="138"/>
      <c r="H37" s="210">
        <f>IF(ISBLANK(G37),"",VLOOKUP(G37,Po_120_m,2))</f>
      </c>
      <c r="I37" s="119"/>
      <c r="J37" s="210">
        <f>IF(ISBLANK(I37),"",VLOOKUP(I37,Po_50_m_H.,2))</f>
      </c>
      <c r="K37" s="121"/>
      <c r="L37" s="210">
        <f>IF(ISBLANK(K37),"",VLOOKUP(K37,Po_1000_m,2))</f>
      </c>
      <c r="M37" s="121">
        <v>8006</v>
      </c>
      <c r="N37" s="210"/>
      <c r="O37" s="122"/>
      <c r="P37" s="210">
        <f>IF(ISBLANK(O37),"",VLOOKUP(O37,Po_Longueur,2))</f>
      </c>
      <c r="Q37" s="122"/>
      <c r="R37" s="210">
        <f>IF(ISBLANK(Q37),"",VLOOKUP(Q37,Po_Triple_saut,2))</f>
      </c>
      <c r="S37" s="122"/>
      <c r="T37" s="210">
        <f>IF(ISBLANK(S37),"",VLOOKUP(S37,Po_Hauteur,2))</f>
      </c>
      <c r="U37" s="122"/>
      <c r="V37" s="210">
        <f>IF(ISBLANK(U37),"",VLOOKUP(U37,Po_Perche,2))</f>
      </c>
      <c r="W37" s="122">
        <v>366</v>
      </c>
      <c r="X37" s="210"/>
      <c r="Y37" s="123"/>
      <c r="Z37" s="210">
        <f>IF(ISBLANK(Y37),"",VLOOKUP(Y37,Po_Disque,2))</f>
      </c>
      <c r="AA37" s="123"/>
      <c r="AB37" s="210">
        <f>IF(ISBLANK(AA37),"",VLOOKUP(AA37,Po_Javelot,2))</f>
      </c>
      <c r="AC37" s="123">
        <v>884</v>
      </c>
      <c r="AD37" s="210"/>
    </row>
    <row r="38" spans="4:30" s="116" customFormat="1" ht="11.25">
      <c r="D38" s="168"/>
      <c r="E38" s="203"/>
      <c r="F38" s="167"/>
      <c r="H38" s="167"/>
      <c r="I38" s="168"/>
      <c r="J38" s="167"/>
      <c r="K38" s="169"/>
      <c r="L38" s="167"/>
      <c r="M38" s="169"/>
      <c r="N38" s="167"/>
      <c r="O38" s="170"/>
      <c r="P38" s="167"/>
      <c r="Q38" s="170"/>
      <c r="R38" s="167"/>
      <c r="S38" s="170"/>
      <c r="T38" s="167"/>
      <c r="U38" s="170"/>
      <c r="V38" s="167"/>
      <c r="W38" s="170"/>
      <c r="X38" s="167"/>
      <c r="Y38" s="170"/>
      <c r="Z38" s="167"/>
      <c r="AA38" s="170"/>
      <c r="AB38" s="167"/>
      <c r="AC38" s="170"/>
      <c r="AD38" s="167"/>
    </row>
    <row r="39" spans="4:30" s="116" customFormat="1" ht="11.25">
      <c r="D39" s="168"/>
      <c r="E39" s="203"/>
      <c r="F39" s="167"/>
      <c r="H39" s="167"/>
      <c r="I39" s="168"/>
      <c r="J39" s="167"/>
      <c r="K39" s="169"/>
      <c r="L39" s="167"/>
      <c r="M39" s="169"/>
      <c r="N39" s="167"/>
      <c r="O39" s="170"/>
      <c r="P39" s="167"/>
      <c r="Q39" s="170"/>
      <c r="R39" s="167"/>
      <c r="S39" s="170"/>
      <c r="T39" s="167"/>
      <c r="U39" s="170"/>
      <c r="V39" s="167"/>
      <c r="W39" s="170"/>
      <c r="X39" s="167"/>
      <c r="Y39" s="170"/>
      <c r="Z39" s="167"/>
      <c r="AA39" s="170"/>
      <c r="AB39" s="167"/>
      <c r="AC39" s="170"/>
      <c r="AD39" s="167"/>
    </row>
    <row r="40" spans="4:30" s="116" customFormat="1" ht="11.25">
      <c r="D40" s="168"/>
      <c r="E40" s="203"/>
      <c r="F40" s="167"/>
      <c r="H40" s="167"/>
      <c r="I40" s="168"/>
      <c r="J40" s="167"/>
      <c r="K40" s="169"/>
      <c r="L40" s="167"/>
      <c r="M40" s="169"/>
      <c r="N40" s="167"/>
      <c r="O40" s="170"/>
      <c r="P40" s="167"/>
      <c r="Q40" s="170"/>
      <c r="R40" s="167"/>
      <c r="S40" s="170"/>
      <c r="T40" s="167"/>
      <c r="U40" s="170"/>
      <c r="V40" s="167"/>
      <c r="W40" s="170"/>
      <c r="X40" s="167"/>
      <c r="Y40" s="170"/>
      <c r="Z40" s="167"/>
      <c r="AA40" s="170"/>
      <c r="AB40" s="167"/>
      <c r="AC40" s="170"/>
      <c r="AD40" s="167"/>
    </row>
    <row r="41" spans="4:30" s="116" customFormat="1" ht="11.25">
      <c r="D41" s="168"/>
      <c r="E41" s="203"/>
      <c r="F41" s="167"/>
      <c r="H41" s="167"/>
      <c r="I41" s="168"/>
      <c r="J41" s="167"/>
      <c r="K41" s="169"/>
      <c r="L41" s="167"/>
      <c r="M41" s="169"/>
      <c r="N41" s="167"/>
      <c r="O41" s="170"/>
      <c r="P41" s="167"/>
      <c r="Q41" s="170"/>
      <c r="R41" s="167"/>
      <c r="S41" s="170"/>
      <c r="T41" s="167"/>
      <c r="U41" s="170"/>
      <c r="V41" s="167"/>
      <c r="W41" s="170"/>
      <c r="X41" s="167"/>
      <c r="Y41" s="170"/>
      <c r="Z41" s="167"/>
      <c r="AA41" s="170"/>
      <c r="AB41" s="167"/>
      <c r="AC41" s="170"/>
      <c r="AD41" s="167"/>
    </row>
    <row r="42" spans="4:30" s="116" customFormat="1" ht="11.25">
      <c r="D42" s="168"/>
      <c r="E42" s="203"/>
      <c r="F42" s="167"/>
      <c r="H42" s="167"/>
      <c r="I42" s="168"/>
      <c r="J42" s="167"/>
      <c r="K42" s="169"/>
      <c r="L42" s="167"/>
      <c r="M42" s="169"/>
      <c r="N42" s="167"/>
      <c r="O42" s="170"/>
      <c r="P42" s="167"/>
      <c r="Q42" s="170"/>
      <c r="R42" s="167"/>
      <c r="S42" s="170"/>
      <c r="T42" s="167"/>
      <c r="U42" s="170"/>
      <c r="V42" s="167"/>
      <c r="W42" s="170"/>
      <c r="X42" s="167"/>
      <c r="Y42" s="170"/>
      <c r="Z42" s="167"/>
      <c r="AA42" s="170"/>
      <c r="AB42" s="167"/>
      <c r="AC42" s="170"/>
      <c r="AD42" s="167"/>
    </row>
    <row r="43" spans="4:30" s="116" customFormat="1" ht="11.25">
      <c r="D43" s="168"/>
      <c r="E43" s="203"/>
      <c r="F43" s="167"/>
      <c r="H43" s="167"/>
      <c r="I43" s="168"/>
      <c r="J43" s="167"/>
      <c r="K43" s="169"/>
      <c r="L43" s="167"/>
      <c r="M43" s="169"/>
      <c r="N43" s="167"/>
      <c r="O43" s="170"/>
      <c r="P43" s="167"/>
      <c r="Q43" s="170"/>
      <c r="R43" s="167"/>
      <c r="S43" s="170"/>
      <c r="T43" s="167"/>
      <c r="U43" s="170"/>
      <c r="V43" s="167"/>
      <c r="W43" s="170"/>
      <c r="X43" s="167"/>
      <c r="Y43" s="170"/>
      <c r="Z43" s="167"/>
      <c r="AA43" s="170"/>
      <c r="AB43" s="167"/>
      <c r="AC43" s="170"/>
      <c r="AD43" s="167"/>
    </row>
  </sheetData>
  <sheetProtection/>
  <mergeCells count="18">
    <mergeCell ref="A2:AC2"/>
    <mergeCell ref="A3:AC3"/>
    <mergeCell ref="I4:J4"/>
    <mergeCell ref="K4:L4"/>
    <mergeCell ref="M4:N4"/>
    <mergeCell ref="O4:P4"/>
    <mergeCell ref="Q4:R4"/>
    <mergeCell ref="A4:A5"/>
    <mergeCell ref="AA4:AB4"/>
    <mergeCell ref="AC4:AD4"/>
    <mergeCell ref="B4:B5"/>
    <mergeCell ref="C4:C5"/>
    <mergeCell ref="S4:T4"/>
    <mergeCell ref="U4:V4"/>
    <mergeCell ref="W4:X4"/>
    <mergeCell ref="Y4:Z4"/>
    <mergeCell ref="G4:H4"/>
    <mergeCell ref="E4:F4"/>
  </mergeCells>
  <printOptions horizontalCentered="1"/>
  <pageMargins left="0.1968503937007874" right="0.1968503937007874" top="0.7874015748031497" bottom="0.7874015748031497" header="0.31496062992125984" footer="0.5118110236220472"/>
  <pageSetup fitToHeight="10" horizontalDpi="600" verticalDpi="600" orientation="portrait" paperSize="9" scale="95" r:id="rId1"/>
  <headerFooter alignWithMargins="0">
    <oddHeader>&amp;L&amp;"Times New Roman,Gras"FSGT Ile de France &amp;C&amp;"Times New Roman,Gras"&amp;14CHALLENGE ROUSSAU ENFANTS</oddHeader>
    <oddFooter>&amp;CPage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9"/>
  <sheetViews>
    <sheetView workbookViewId="0" topLeftCell="A1">
      <selection activeCell="A6" sqref="A6:IV34"/>
    </sheetView>
  </sheetViews>
  <sheetFormatPr defaultColWidth="4.625" defaultRowHeight="15.75"/>
  <cols>
    <col min="1" max="1" width="12.25390625" style="112" bestFit="1" customWidth="1"/>
    <col min="2" max="2" width="10.125" style="112" bestFit="1" customWidth="1"/>
    <col min="3" max="3" width="4.625" style="112" customWidth="1"/>
    <col min="4" max="5" width="4.625" style="113" customWidth="1"/>
    <col min="6" max="6" width="4.625" style="208" customWidth="1"/>
    <col min="7" max="7" width="4.625" style="113" customWidth="1"/>
    <col min="8" max="8" width="4.625" style="208" customWidth="1"/>
    <col min="9" max="9" width="4.625" style="112" customWidth="1"/>
    <col min="10" max="10" width="4.625" style="208" customWidth="1"/>
    <col min="11" max="11" width="4.625" style="114" customWidth="1"/>
    <col min="12" max="12" width="4.625" style="208" customWidth="1"/>
    <col min="13" max="13" width="4.625" style="114" customWidth="1"/>
    <col min="14" max="14" width="4.625" style="208" customWidth="1"/>
    <col min="15" max="15" width="4.625" style="115" customWidth="1"/>
    <col min="16" max="16" width="4.625" style="208" customWidth="1"/>
    <col min="17" max="17" width="4.625" style="115" customWidth="1"/>
    <col min="18" max="18" width="4.625" style="208" customWidth="1"/>
    <col min="19" max="19" width="4.625" style="115" customWidth="1"/>
    <col min="20" max="20" width="4.625" style="208" customWidth="1"/>
    <col min="21" max="21" width="4.625" style="115" customWidth="1"/>
    <col min="22" max="22" width="4.625" style="112" customWidth="1"/>
    <col min="23" max="23" width="4.625" style="115" customWidth="1"/>
    <col min="24" max="24" width="4.625" style="208" customWidth="1"/>
    <col min="25" max="25" width="4.625" style="115" customWidth="1"/>
    <col min="26" max="26" width="4.625" style="208" customWidth="1"/>
    <col min="27" max="27" width="4.625" style="115" customWidth="1"/>
    <col min="28" max="28" width="4.625" style="208" customWidth="1"/>
    <col min="29" max="29" width="4.625" style="115" customWidth="1"/>
    <col min="30" max="30" width="4.625" style="208" customWidth="1"/>
    <col min="31" max="16384" width="4.625" style="112" customWidth="1"/>
  </cols>
  <sheetData>
    <row r="1" spans="1:30" s="141" customFormat="1" ht="12.75">
      <c r="A1" s="140"/>
      <c r="B1" s="140"/>
      <c r="D1" s="142"/>
      <c r="E1" s="142"/>
      <c r="F1" s="205"/>
      <c r="G1" s="143"/>
      <c r="H1" s="205"/>
      <c r="I1" s="142"/>
      <c r="J1" s="205"/>
      <c r="K1" s="143"/>
      <c r="L1" s="205"/>
      <c r="M1" s="144"/>
      <c r="N1" s="205"/>
      <c r="O1" s="144"/>
      <c r="P1" s="205"/>
      <c r="Q1" s="144"/>
      <c r="R1" s="205"/>
      <c r="S1" s="144"/>
      <c r="T1" s="205"/>
      <c r="U1" s="144"/>
      <c r="X1" s="205"/>
      <c r="Z1" s="205"/>
      <c r="AB1" s="205"/>
      <c r="AD1" s="205"/>
    </row>
    <row r="2" spans="1:31" s="145" customFormat="1" ht="27">
      <c r="A2" s="287" t="s">
        <v>62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141"/>
    </row>
    <row r="3" spans="1:31" s="146" customFormat="1" ht="27" thickBot="1">
      <c r="A3" s="309">
        <v>42883</v>
      </c>
      <c r="B3" s="309"/>
      <c r="C3" s="309"/>
      <c r="D3" s="309"/>
      <c r="E3" s="309"/>
      <c r="F3" s="314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141"/>
    </row>
    <row r="4" spans="1:31" s="167" customFormat="1" ht="12" customHeight="1">
      <c r="A4" s="311" t="s">
        <v>1</v>
      </c>
      <c r="B4" s="301" t="s">
        <v>79</v>
      </c>
      <c r="C4" s="301" t="s">
        <v>77</v>
      </c>
      <c r="D4" s="265" t="s">
        <v>23</v>
      </c>
      <c r="E4" s="306" t="s">
        <v>339</v>
      </c>
      <c r="F4" s="303"/>
      <c r="G4" s="310" t="s">
        <v>5</v>
      </c>
      <c r="H4" s="306"/>
      <c r="I4" s="306" t="s">
        <v>24</v>
      </c>
      <c r="J4" s="306"/>
      <c r="K4" s="307" t="s">
        <v>25</v>
      </c>
      <c r="L4" s="308"/>
      <c r="M4" s="307" t="s">
        <v>26</v>
      </c>
      <c r="N4" s="308"/>
      <c r="O4" s="307" t="s">
        <v>10</v>
      </c>
      <c r="P4" s="308"/>
      <c r="Q4" s="307" t="s">
        <v>11</v>
      </c>
      <c r="R4" s="308"/>
      <c r="S4" s="305" t="s">
        <v>20</v>
      </c>
      <c r="T4" s="303"/>
      <c r="U4" s="306" t="s">
        <v>21</v>
      </c>
      <c r="V4" s="303"/>
      <c r="W4" s="307" t="s">
        <v>9</v>
      </c>
      <c r="X4" s="308"/>
      <c r="Y4" s="305" t="s">
        <v>27</v>
      </c>
      <c r="Z4" s="303"/>
      <c r="AA4" s="305" t="s">
        <v>22</v>
      </c>
      <c r="AB4" s="313"/>
      <c r="AC4" s="310" t="s">
        <v>28</v>
      </c>
      <c r="AD4" s="303"/>
      <c r="AE4" s="141"/>
    </row>
    <row r="5" spans="1:31" s="116" customFormat="1" ht="12" customHeight="1">
      <c r="A5" s="312"/>
      <c r="B5" s="302"/>
      <c r="C5" s="302"/>
      <c r="D5" s="171" t="s">
        <v>2</v>
      </c>
      <c r="E5" s="171" t="s">
        <v>2</v>
      </c>
      <c r="F5" s="206" t="s">
        <v>329</v>
      </c>
      <c r="G5" s="172" t="s">
        <v>2</v>
      </c>
      <c r="H5" s="209" t="s">
        <v>329</v>
      </c>
      <c r="I5" s="171" t="s">
        <v>2</v>
      </c>
      <c r="J5" s="209" t="s">
        <v>329</v>
      </c>
      <c r="K5" s="173" t="s">
        <v>2</v>
      </c>
      <c r="L5" s="206" t="s">
        <v>329</v>
      </c>
      <c r="M5" s="173" t="s">
        <v>2</v>
      </c>
      <c r="N5" s="206" t="s">
        <v>329</v>
      </c>
      <c r="O5" s="175" t="s">
        <v>2</v>
      </c>
      <c r="P5" s="206" t="s">
        <v>329</v>
      </c>
      <c r="Q5" s="175" t="s">
        <v>2</v>
      </c>
      <c r="R5" s="206" t="s">
        <v>329</v>
      </c>
      <c r="S5" s="175" t="s">
        <v>2</v>
      </c>
      <c r="T5" s="272" t="s">
        <v>329</v>
      </c>
      <c r="U5" s="176" t="s">
        <v>2</v>
      </c>
      <c r="V5" s="174" t="s">
        <v>329</v>
      </c>
      <c r="W5" s="175" t="s">
        <v>2</v>
      </c>
      <c r="X5" s="206" t="s">
        <v>329</v>
      </c>
      <c r="Y5" s="176" t="s">
        <v>2</v>
      </c>
      <c r="Z5" s="209" t="s">
        <v>329</v>
      </c>
      <c r="AA5" s="175" t="s">
        <v>2</v>
      </c>
      <c r="AB5" s="211" t="s">
        <v>329</v>
      </c>
      <c r="AC5" s="177" t="s">
        <v>2</v>
      </c>
      <c r="AD5" s="209" t="s">
        <v>329</v>
      </c>
      <c r="AE5" s="141"/>
    </row>
    <row r="6" spans="1:31" s="120" customFormat="1" ht="12" customHeight="1">
      <c r="A6" s="124" t="s">
        <v>431</v>
      </c>
      <c r="B6" s="124" t="s">
        <v>432</v>
      </c>
      <c r="C6" s="149" t="s">
        <v>72</v>
      </c>
      <c r="D6" s="136"/>
      <c r="E6" s="136"/>
      <c r="F6" s="137"/>
      <c r="G6" s="119">
        <v>104</v>
      </c>
      <c r="H6" s="210"/>
      <c r="I6" s="138"/>
      <c r="J6" s="210"/>
      <c r="K6" s="121">
        <v>4099</v>
      </c>
      <c r="L6" s="210"/>
      <c r="M6" s="121"/>
      <c r="N6" s="210"/>
      <c r="O6" s="122"/>
      <c r="P6" s="210"/>
      <c r="Q6" s="122"/>
      <c r="R6" s="210"/>
      <c r="S6" s="122"/>
      <c r="T6" s="210"/>
      <c r="U6" s="122"/>
      <c r="W6" s="122">
        <v>522</v>
      </c>
      <c r="X6" s="210"/>
      <c r="Y6" s="123"/>
      <c r="Z6" s="210"/>
      <c r="AA6" s="123">
        <v>0</v>
      </c>
      <c r="AB6" s="210"/>
      <c r="AC6" s="123"/>
      <c r="AD6" s="210"/>
      <c r="AE6" s="141"/>
    </row>
    <row r="7" spans="1:31" s="120" customFormat="1" ht="12" customHeight="1">
      <c r="A7" s="124" t="s">
        <v>150</v>
      </c>
      <c r="B7" s="124" t="s">
        <v>151</v>
      </c>
      <c r="C7" s="149" t="s">
        <v>72</v>
      </c>
      <c r="D7" s="136">
        <v>92</v>
      </c>
      <c r="E7" s="136">
        <v>88</v>
      </c>
      <c r="F7" s="207" t="s">
        <v>381</v>
      </c>
      <c r="G7" s="119"/>
      <c r="H7" s="210"/>
      <c r="I7" s="138">
        <v>175</v>
      </c>
      <c r="J7" s="210" t="s">
        <v>329</v>
      </c>
      <c r="K7" s="121"/>
      <c r="L7" s="210"/>
      <c r="M7" s="121"/>
      <c r="N7" s="210"/>
      <c r="O7" s="122">
        <v>385</v>
      </c>
      <c r="P7" s="210" t="s">
        <v>329</v>
      </c>
      <c r="Q7" s="122"/>
      <c r="R7" s="210"/>
      <c r="S7" s="122"/>
      <c r="T7" s="210"/>
      <c r="U7" s="122"/>
      <c r="W7" s="122"/>
      <c r="X7" s="210"/>
      <c r="Y7" s="123">
        <v>1639</v>
      </c>
      <c r="Z7" s="210" t="s">
        <v>329</v>
      </c>
      <c r="AA7" s="123"/>
      <c r="AB7" s="210"/>
      <c r="AC7" s="123"/>
      <c r="AD7" s="210"/>
      <c r="AE7" s="141"/>
    </row>
    <row r="8" spans="1:31" s="120" customFormat="1" ht="12" customHeight="1">
      <c r="A8" s="124" t="s">
        <v>429</v>
      </c>
      <c r="B8" s="124" t="s">
        <v>430</v>
      </c>
      <c r="C8" s="149" t="s">
        <v>72</v>
      </c>
      <c r="D8" s="136">
        <v>108</v>
      </c>
      <c r="E8" s="136"/>
      <c r="F8" s="137"/>
      <c r="G8" s="119"/>
      <c r="H8" s="210"/>
      <c r="I8" s="138"/>
      <c r="J8" s="210"/>
      <c r="K8" s="121"/>
      <c r="L8" s="210"/>
      <c r="M8" s="121">
        <v>7285</v>
      </c>
      <c r="N8" s="210"/>
      <c r="O8" s="122">
        <v>259</v>
      </c>
      <c r="P8" s="210"/>
      <c r="Q8" s="122"/>
      <c r="R8" s="210"/>
      <c r="S8" s="122">
        <v>90</v>
      </c>
      <c r="T8" s="210"/>
      <c r="U8" s="122"/>
      <c r="W8" s="122"/>
      <c r="X8" s="210"/>
      <c r="Y8" s="123"/>
      <c r="Z8" s="210"/>
      <c r="AA8" s="123"/>
      <c r="AB8" s="210"/>
      <c r="AC8" s="123"/>
      <c r="AD8" s="210"/>
      <c r="AE8" s="141"/>
    </row>
    <row r="9" spans="1:31" s="120" customFormat="1" ht="12" customHeight="1">
      <c r="A9" s="124" t="s">
        <v>244</v>
      </c>
      <c r="B9" s="124" t="s">
        <v>245</v>
      </c>
      <c r="C9" s="149" t="s">
        <v>72</v>
      </c>
      <c r="D9" s="136">
        <v>99</v>
      </c>
      <c r="E9" s="136">
        <v>96</v>
      </c>
      <c r="F9" s="207" t="s">
        <v>383</v>
      </c>
      <c r="G9" s="119"/>
      <c r="H9" s="210"/>
      <c r="I9" s="138">
        <v>194</v>
      </c>
      <c r="J9" s="210"/>
      <c r="K9" s="121"/>
      <c r="L9" s="210"/>
      <c r="M9" s="121"/>
      <c r="N9" s="210"/>
      <c r="O9" s="122">
        <v>288</v>
      </c>
      <c r="P9" s="210"/>
      <c r="Q9" s="122"/>
      <c r="R9" s="210"/>
      <c r="S9" s="122"/>
      <c r="T9" s="210"/>
      <c r="U9" s="122"/>
      <c r="W9" s="122"/>
      <c r="X9" s="210"/>
      <c r="Y9" s="123"/>
      <c r="Z9" s="210"/>
      <c r="AA9" s="123">
        <v>1065</v>
      </c>
      <c r="AB9" s="210"/>
      <c r="AC9" s="123"/>
      <c r="AD9" s="210"/>
      <c r="AE9" s="141"/>
    </row>
    <row r="10" spans="1:31" s="120" customFormat="1" ht="12" customHeight="1">
      <c r="A10" s="124" t="s">
        <v>244</v>
      </c>
      <c r="B10" s="124" t="s">
        <v>246</v>
      </c>
      <c r="C10" s="149" t="s">
        <v>72</v>
      </c>
      <c r="D10" s="136">
        <v>96</v>
      </c>
      <c r="E10" s="136">
        <v>98</v>
      </c>
      <c r="F10" s="207" t="s">
        <v>384</v>
      </c>
      <c r="G10" s="119"/>
      <c r="H10" s="210"/>
      <c r="I10" s="138">
        <v>185</v>
      </c>
      <c r="J10" s="210"/>
      <c r="K10" s="121"/>
      <c r="L10" s="210"/>
      <c r="M10" s="121"/>
      <c r="N10" s="210"/>
      <c r="O10" s="122">
        <v>283</v>
      </c>
      <c r="P10" s="210"/>
      <c r="Q10" s="122"/>
      <c r="R10" s="210"/>
      <c r="S10" s="122"/>
      <c r="T10" s="210"/>
      <c r="U10" s="122"/>
      <c r="W10" s="122"/>
      <c r="X10" s="210"/>
      <c r="Y10" s="123"/>
      <c r="Z10" s="210"/>
      <c r="AA10" s="123">
        <v>722</v>
      </c>
      <c r="AB10" s="210"/>
      <c r="AC10" s="123"/>
      <c r="AD10" s="210"/>
      <c r="AE10" s="141"/>
    </row>
    <row r="11" spans="1:31" s="120" customFormat="1" ht="12" customHeight="1">
      <c r="A11" s="150" t="s">
        <v>132</v>
      </c>
      <c r="B11" s="150" t="s">
        <v>93</v>
      </c>
      <c r="C11" s="149" t="s">
        <v>82</v>
      </c>
      <c r="D11" s="136"/>
      <c r="E11" s="136"/>
      <c r="F11" s="137"/>
      <c r="G11" s="119">
        <v>108</v>
      </c>
      <c r="H11" s="210"/>
      <c r="I11" s="138">
        <v>202</v>
      </c>
      <c r="J11" s="210"/>
      <c r="K11" s="121"/>
      <c r="L11" s="210"/>
      <c r="M11" s="121">
        <v>6448</v>
      </c>
      <c r="N11" s="210"/>
      <c r="O11" s="122"/>
      <c r="P11" s="210"/>
      <c r="Q11" s="122">
        <v>625</v>
      </c>
      <c r="R11" s="210"/>
      <c r="S11" s="122">
        <v>0</v>
      </c>
      <c r="T11" s="210"/>
      <c r="U11" s="122"/>
      <c r="W11" s="122"/>
      <c r="X11" s="210"/>
      <c r="Y11" s="123">
        <v>987</v>
      </c>
      <c r="Z11" s="210"/>
      <c r="AA11" s="123"/>
      <c r="AB11" s="210"/>
      <c r="AC11" s="123"/>
      <c r="AD11" s="210"/>
      <c r="AE11" s="141"/>
    </row>
    <row r="12" spans="1:31" s="120" customFormat="1" ht="12" customHeight="1">
      <c r="A12" s="124" t="s">
        <v>428</v>
      </c>
      <c r="B12" s="124" t="s">
        <v>92</v>
      </c>
      <c r="C12" s="149" t="s">
        <v>82</v>
      </c>
      <c r="D12" s="136"/>
      <c r="E12" s="136"/>
      <c r="F12" s="137"/>
      <c r="G12" s="119">
        <v>98</v>
      </c>
      <c r="H12" s="210"/>
      <c r="I12" s="138"/>
      <c r="J12" s="210"/>
      <c r="K12" s="121"/>
      <c r="L12" s="210"/>
      <c r="M12" s="121"/>
      <c r="N12" s="210"/>
      <c r="O12" s="122"/>
      <c r="P12" s="210"/>
      <c r="Q12" s="122">
        <v>670</v>
      </c>
      <c r="R12" s="210"/>
      <c r="S12" s="122">
        <v>0</v>
      </c>
      <c r="T12" s="210"/>
      <c r="U12" s="122"/>
      <c r="W12" s="122"/>
      <c r="X12" s="210"/>
      <c r="Y12" s="123">
        <v>1630</v>
      </c>
      <c r="Z12" s="210"/>
      <c r="AA12" s="123"/>
      <c r="AB12" s="210"/>
      <c r="AC12" s="123">
        <v>1126</v>
      </c>
      <c r="AD12" s="210"/>
      <c r="AE12" s="141"/>
    </row>
    <row r="13" spans="1:31" s="120" customFormat="1" ht="12" customHeight="1">
      <c r="A13" s="150" t="s">
        <v>252</v>
      </c>
      <c r="B13" s="150" t="s">
        <v>253</v>
      </c>
      <c r="C13" s="149" t="s">
        <v>82</v>
      </c>
      <c r="D13" s="136"/>
      <c r="E13" s="136"/>
      <c r="F13" s="137"/>
      <c r="G13" s="119">
        <v>95</v>
      </c>
      <c r="H13" s="210"/>
      <c r="I13" s="138"/>
      <c r="J13" s="210"/>
      <c r="K13" s="121">
        <v>3477</v>
      </c>
      <c r="L13" s="210"/>
      <c r="M13" s="121"/>
      <c r="N13" s="210"/>
      <c r="O13" s="122"/>
      <c r="P13" s="210"/>
      <c r="Q13" s="122">
        <v>695</v>
      </c>
      <c r="R13" s="210"/>
      <c r="S13" s="122"/>
      <c r="T13" s="210"/>
      <c r="U13" s="122"/>
      <c r="W13" s="122">
        <v>352</v>
      </c>
      <c r="X13" s="210"/>
      <c r="Y13" s="123"/>
      <c r="Z13" s="210"/>
      <c r="AA13" s="123"/>
      <c r="AB13" s="210"/>
      <c r="AC13" s="123"/>
      <c r="AD13" s="210"/>
      <c r="AE13" s="141"/>
    </row>
    <row r="14" spans="1:31" s="120" customFormat="1" ht="12" customHeight="1">
      <c r="A14" s="150" t="s">
        <v>426</v>
      </c>
      <c r="B14" s="150" t="s">
        <v>427</v>
      </c>
      <c r="C14" s="149" t="s">
        <v>82</v>
      </c>
      <c r="D14" s="136"/>
      <c r="E14" s="136"/>
      <c r="F14" s="137"/>
      <c r="G14" s="119">
        <v>110</v>
      </c>
      <c r="H14" s="210"/>
      <c r="I14" s="138">
        <v>231</v>
      </c>
      <c r="J14" s="210"/>
      <c r="K14" s="121"/>
      <c r="L14" s="210"/>
      <c r="M14" s="121"/>
      <c r="N14" s="210"/>
      <c r="O14" s="122"/>
      <c r="P14" s="210"/>
      <c r="Q14" s="122">
        <v>603</v>
      </c>
      <c r="R14" s="210"/>
      <c r="S14" s="122">
        <v>90</v>
      </c>
      <c r="T14" s="210"/>
      <c r="U14" s="122"/>
      <c r="W14" s="122"/>
      <c r="X14" s="210"/>
      <c r="Y14" s="123">
        <v>1059</v>
      </c>
      <c r="Z14" s="210"/>
      <c r="AA14" s="123"/>
      <c r="AB14" s="210"/>
      <c r="AC14" s="123">
        <v>1369</v>
      </c>
      <c r="AD14" s="210" t="s">
        <v>329</v>
      </c>
      <c r="AE14" s="141"/>
    </row>
    <row r="15" spans="1:31" s="120" customFormat="1" ht="12" customHeight="1">
      <c r="A15" s="124" t="s">
        <v>254</v>
      </c>
      <c r="B15" s="124" t="s">
        <v>153</v>
      </c>
      <c r="C15" s="149" t="s">
        <v>82</v>
      </c>
      <c r="D15" s="136"/>
      <c r="E15" s="136"/>
      <c r="F15" s="137"/>
      <c r="G15" s="119">
        <v>106</v>
      </c>
      <c r="H15" s="210"/>
      <c r="I15" s="138">
        <v>216</v>
      </c>
      <c r="J15" s="210"/>
      <c r="K15" s="121"/>
      <c r="L15" s="210"/>
      <c r="M15" s="121"/>
      <c r="N15" s="210"/>
      <c r="O15" s="122">
        <v>298</v>
      </c>
      <c r="P15" s="210"/>
      <c r="Q15" s="122"/>
      <c r="R15" s="210"/>
      <c r="S15" s="122"/>
      <c r="T15" s="210"/>
      <c r="U15" s="122"/>
      <c r="W15" s="122"/>
      <c r="X15" s="210"/>
      <c r="Y15" s="123">
        <v>1572</v>
      </c>
      <c r="Z15" s="210"/>
      <c r="AA15" s="123"/>
      <c r="AB15" s="210"/>
      <c r="AC15" s="123">
        <v>705</v>
      </c>
      <c r="AD15" s="210"/>
      <c r="AE15" s="141"/>
    </row>
    <row r="16" spans="1:31" s="120" customFormat="1" ht="12" customHeight="1">
      <c r="A16" s="150" t="s">
        <v>390</v>
      </c>
      <c r="B16" s="150" t="s">
        <v>177</v>
      </c>
      <c r="C16" s="149" t="s">
        <v>347</v>
      </c>
      <c r="D16" s="136"/>
      <c r="E16" s="136"/>
      <c r="F16" s="137"/>
      <c r="G16" s="119">
        <v>98</v>
      </c>
      <c r="H16" s="210"/>
      <c r="I16" s="138">
        <v>177</v>
      </c>
      <c r="J16" s="210"/>
      <c r="K16" s="121">
        <v>3500</v>
      </c>
      <c r="L16" s="210"/>
      <c r="M16" s="121"/>
      <c r="N16" s="210"/>
      <c r="O16" s="122">
        <v>338</v>
      </c>
      <c r="P16" s="210"/>
      <c r="Q16" s="122"/>
      <c r="R16" s="210"/>
      <c r="S16" s="122"/>
      <c r="T16" s="210"/>
      <c r="U16" s="122"/>
      <c r="W16" s="122"/>
      <c r="X16" s="210"/>
      <c r="Y16" s="123"/>
      <c r="Z16" s="210"/>
      <c r="AA16" s="123">
        <v>884</v>
      </c>
      <c r="AB16" s="210"/>
      <c r="AC16" s="123"/>
      <c r="AD16" s="210"/>
      <c r="AE16" s="141"/>
    </row>
    <row r="17" spans="1:31" s="120" customFormat="1" ht="12" customHeight="1">
      <c r="A17" s="124" t="s">
        <v>131</v>
      </c>
      <c r="B17" s="124" t="s">
        <v>124</v>
      </c>
      <c r="C17" s="149" t="s">
        <v>69</v>
      </c>
      <c r="D17" s="136">
        <v>111</v>
      </c>
      <c r="E17" s="136"/>
      <c r="F17" s="137"/>
      <c r="G17" s="119"/>
      <c r="H17" s="210"/>
      <c r="J17" s="210"/>
      <c r="K17" s="121">
        <v>3588</v>
      </c>
      <c r="L17" s="210"/>
      <c r="M17" s="121"/>
      <c r="N17" s="210"/>
      <c r="O17" s="122">
        <v>218</v>
      </c>
      <c r="P17" s="210"/>
      <c r="Q17" s="122"/>
      <c r="R17" s="210"/>
      <c r="S17" s="122"/>
      <c r="T17" s="210"/>
      <c r="U17" s="122"/>
      <c r="W17" s="122"/>
      <c r="X17" s="210"/>
      <c r="Y17" s="123"/>
      <c r="Z17" s="210"/>
      <c r="AA17" s="123">
        <v>941</v>
      </c>
      <c r="AB17" s="210"/>
      <c r="AC17" s="123"/>
      <c r="AD17" s="210"/>
      <c r="AE17" s="141"/>
    </row>
    <row r="18" spans="1:31" s="120" customFormat="1" ht="12" customHeight="1">
      <c r="A18" s="150" t="s">
        <v>250</v>
      </c>
      <c r="B18" s="150" t="s">
        <v>251</v>
      </c>
      <c r="C18" s="149" t="s">
        <v>185</v>
      </c>
      <c r="D18" s="136">
        <v>106</v>
      </c>
      <c r="E18" s="136"/>
      <c r="F18" s="137"/>
      <c r="G18" s="119"/>
      <c r="H18" s="210"/>
      <c r="I18" s="138"/>
      <c r="J18" s="210"/>
      <c r="K18" s="121">
        <v>4064</v>
      </c>
      <c r="L18" s="210"/>
      <c r="M18" s="121"/>
      <c r="N18" s="210"/>
      <c r="O18" s="122">
        <v>280</v>
      </c>
      <c r="P18" s="210"/>
      <c r="Q18" s="122"/>
      <c r="R18" s="210"/>
      <c r="S18" s="122"/>
      <c r="T18" s="210"/>
      <c r="U18" s="122"/>
      <c r="W18" s="122"/>
      <c r="X18" s="210"/>
      <c r="Y18" s="123"/>
      <c r="Z18" s="210"/>
      <c r="AA18" s="123"/>
      <c r="AB18" s="210"/>
      <c r="AC18" s="123">
        <v>1132</v>
      </c>
      <c r="AD18" s="210"/>
      <c r="AE18" s="141"/>
    </row>
    <row r="19" spans="1:31" s="120" customFormat="1" ht="12" customHeight="1">
      <c r="A19" s="124" t="s">
        <v>149</v>
      </c>
      <c r="B19" s="124" t="s">
        <v>130</v>
      </c>
      <c r="C19" s="149" t="s">
        <v>185</v>
      </c>
      <c r="D19" s="136"/>
      <c r="E19" s="136"/>
      <c r="F19" s="137"/>
      <c r="G19" s="119">
        <v>108</v>
      </c>
      <c r="H19" s="210"/>
      <c r="I19" s="138"/>
      <c r="J19" s="210"/>
      <c r="K19" s="121"/>
      <c r="L19" s="210"/>
      <c r="M19" s="121">
        <v>6311</v>
      </c>
      <c r="N19" s="210" t="s">
        <v>329</v>
      </c>
      <c r="O19" s="122">
        <v>276</v>
      </c>
      <c r="P19" s="210"/>
      <c r="Q19" s="122"/>
      <c r="R19" s="210"/>
      <c r="S19" s="122"/>
      <c r="T19" s="210"/>
      <c r="U19" s="122"/>
      <c r="W19" s="122">
        <v>434</v>
      </c>
      <c r="X19" s="210"/>
      <c r="Y19" s="123"/>
      <c r="Z19" s="210"/>
      <c r="AA19" s="123"/>
      <c r="AB19" s="210"/>
      <c r="AC19" s="123"/>
      <c r="AD19" s="210"/>
      <c r="AE19" s="141"/>
    </row>
    <row r="20" spans="1:31" s="120" customFormat="1" ht="12" customHeight="1">
      <c r="A20" s="150" t="s">
        <v>313</v>
      </c>
      <c r="B20" s="150" t="s">
        <v>314</v>
      </c>
      <c r="C20" s="149" t="s">
        <v>83</v>
      </c>
      <c r="D20" s="136">
        <v>94</v>
      </c>
      <c r="E20" s="136">
        <v>92</v>
      </c>
      <c r="F20" s="207" t="s">
        <v>382</v>
      </c>
      <c r="G20" s="119"/>
      <c r="H20" s="210"/>
      <c r="I20" s="138"/>
      <c r="J20" s="210"/>
      <c r="K20" s="121"/>
      <c r="L20" s="210"/>
      <c r="M20" s="121"/>
      <c r="N20" s="210"/>
      <c r="O20" s="122">
        <v>345</v>
      </c>
      <c r="P20" s="210"/>
      <c r="Q20" s="122"/>
      <c r="R20" s="210"/>
      <c r="S20" s="122"/>
      <c r="T20" s="210"/>
      <c r="U20" s="122"/>
      <c r="W20" s="122">
        <v>508</v>
      </c>
      <c r="X20" s="210"/>
      <c r="Y20" s="123"/>
      <c r="Z20" s="210"/>
      <c r="AA20" s="123"/>
      <c r="AB20" s="210"/>
      <c r="AC20" s="123"/>
      <c r="AD20" s="210"/>
      <c r="AE20" s="141"/>
    </row>
    <row r="21" spans="1:31" s="120" customFormat="1" ht="12" customHeight="1">
      <c r="A21" s="150" t="s">
        <v>433</v>
      </c>
      <c r="B21" s="150" t="s">
        <v>434</v>
      </c>
      <c r="C21" s="149" t="s">
        <v>80</v>
      </c>
      <c r="D21" s="136"/>
      <c r="E21" s="136"/>
      <c r="F21" s="137"/>
      <c r="G21" s="119">
        <v>147</v>
      </c>
      <c r="H21" s="210"/>
      <c r="I21" s="138"/>
      <c r="J21" s="210"/>
      <c r="K21" s="121"/>
      <c r="L21" s="210"/>
      <c r="M21" s="121"/>
      <c r="N21" s="210"/>
      <c r="O21" s="122">
        <v>170</v>
      </c>
      <c r="P21" s="210"/>
      <c r="Q21" s="122"/>
      <c r="R21" s="210"/>
      <c r="S21" s="122">
        <v>0</v>
      </c>
      <c r="T21" s="210"/>
      <c r="U21" s="122"/>
      <c r="W21" s="122">
        <v>302</v>
      </c>
      <c r="X21" s="210"/>
      <c r="Y21" s="123"/>
      <c r="Z21" s="210"/>
      <c r="AA21" s="123"/>
      <c r="AB21" s="210"/>
      <c r="AC21" s="123"/>
      <c r="AD21" s="210"/>
      <c r="AE21" s="141"/>
    </row>
    <row r="22" spans="1:31" s="120" customFormat="1" ht="12" customHeight="1">
      <c r="A22" s="150" t="s">
        <v>435</v>
      </c>
      <c r="B22" s="150" t="s">
        <v>436</v>
      </c>
      <c r="C22" s="149" t="s">
        <v>80</v>
      </c>
      <c r="D22" s="136">
        <v>106</v>
      </c>
      <c r="E22" s="136"/>
      <c r="F22" s="137"/>
      <c r="G22" s="119"/>
      <c r="H22" s="210"/>
      <c r="I22" s="138"/>
      <c r="J22" s="210"/>
      <c r="K22" s="121"/>
      <c r="L22" s="210"/>
      <c r="M22" s="121"/>
      <c r="N22" s="210"/>
      <c r="O22" s="122">
        <v>243</v>
      </c>
      <c r="P22" s="210"/>
      <c r="Q22" s="122"/>
      <c r="R22" s="210"/>
      <c r="S22" s="122">
        <v>105</v>
      </c>
      <c r="T22" s="210"/>
      <c r="U22" s="122"/>
      <c r="W22" s="122">
        <v>670</v>
      </c>
      <c r="X22" s="210"/>
      <c r="Y22" s="123"/>
      <c r="Z22" s="210"/>
      <c r="AA22" s="123"/>
      <c r="AB22" s="210"/>
      <c r="AC22" s="123">
        <v>1142</v>
      </c>
      <c r="AD22" s="210"/>
      <c r="AE22" s="141"/>
    </row>
    <row r="23" spans="1:31" s="120" customFormat="1" ht="12" customHeight="1">
      <c r="A23" s="124" t="s">
        <v>248</v>
      </c>
      <c r="B23" s="124" t="s">
        <v>249</v>
      </c>
      <c r="C23" s="149" t="s">
        <v>80</v>
      </c>
      <c r="D23" s="136"/>
      <c r="E23" s="136"/>
      <c r="F23" s="137"/>
      <c r="G23" s="119">
        <v>104</v>
      </c>
      <c r="H23" s="210"/>
      <c r="I23" s="138">
        <v>199</v>
      </c>
      <c r="J23" s="210"/>
      <c r="K23" s="121"/>
      <c r="L23" s="210"/>
      <c r="M23" s="121"/>
      <c r="N23" s="210"/>
      <c r="O23" s="122">
        <v>317</v>
      </c>
      <c r="P23" s="210"/>
      <c r="Q23" s="122"/>
      <c r="R23" s="210"/>
      <c r="S23" s="122">
        <v>105</v>
      </c>
      <c r="T23" s="210"/>
      <c r="U23" s="122"/>
      <c r="W23" s="122"/>
      <c r="X23" s="210"/>
      <c r="Y23" s="123">
        <v>1170</v>
      </c>
      <c r="Z23" s="210"/>
      <c r="AA23" s="123"/>
      <c r="AB23" s="210"/>
      <c r="AC23" s="123">
        <v>980</v>
      </c>
      <c r="AD23" s="210"/>
      <c r="AE23" s="141"/>
    </row>
    <row r="24" spans="1:31" s="120" customFormat="1" ht="12" customHeight="1">
      <c r="A24" s="124" t="s">
        <v>315</v>
      </c>
      <c r="B24" s="124" t="s">
        <v>215</v>
      </c>
      <c r="C24" s="149" t="s">
        <v>80</v>
      </c>
      <c r="D24" s="136"/>
      <c r="E24" s="136"/>
      <c r="F24" s="137"/>
      <c r="G24" s="119">
        <v>93</v>
      </c>
      <c r="H24" s="210" t="s">
        <v>329</v>
      </c>
      <c r="I24" s="138">
        <v>176</v>
      </c>
      <c r="J24" s="210"/>
      <c r="K24" s="121"/>
      <c r="L24" s="210"/>
      <c r="M24" s="121"/>
      <c r="N24" s="210"/>
      <c r="O24" s="122">
        <v>332</v>
      </c>
      <c r="P24" s="210"/>
      <c r="Q24" s="122"/>
      <c r="R24" s="210"/>
      <c r="S24" s="122">
        <v>115</v>
      </c>
      <c r="T24" s="210" t="s">
        <v>329</v>
      </c>
      <c r="U24" s="122"/>
      <c r="W24" s="122">
        <v>653</v>
      </c>
      <c r="X24" s="210"/>
      <c r="Y24" s="123"/>
      <c r="Z24" s="210"/>
      <c r="AA24" s="123">
        <v>1008</v>
      </c>
      <c r="AB24" s="210"/>
      <c r="AC24" s="123"/>
      <c r="AD24" s="210"/>
      <c r="AE24" s="141"/>
    </row>
    <row r="25" spans="1:31" s="120" customFormat="1" ht="12" customHeight="1">
      <c r="A25" s="150" t="s">
        <v>255</v>
      </c>
      <c r="B25" s="150" t="s">
        <v>256</v>
      </c>
      <c r="C25" s="149" t="s">
        <v>80</v>
      </c>
      <c r="D25" s="136"/>
      <c r="E25" s="136"/>
      <c r="F25" s="137"/>
      <c r="G25" s="119">
        <v>116</v>
      </c>
      <c r="H25" s="210"/>
      <c r="I25" s="138">
        <v>231</v>
      </c>
      <c r="J25" s="210"/>
      <c r="K25" s="121"/>
      <c r="L25" s="210"/>
      <c r="M25" s="121"/>
      <c r="N25" s="210"/>
      <c r="O25" s="122">
        <v>253</v>
      </c>
      <c r="P25" s="210"/>
      <c r="Q25" s="122"/>
      <c r="R25" s="210"/>
      <c r="S25" s="122"/>
      <c r="T25" s="210"/>
      <c r="U25" s="122"/>
      <c r="W25" s="122"/>
      <c r="X25" s="210"/>
      <c r="Y25" s="123">
        <v>840</v>
      </c>
      <c r="Z25" s="210"/>
      <c r="AA25" s="123"/>
      <c r="AB25" s="210"/>
      <c r="AC25" s="123"/>
      <c r="AD25" s="210"/>
      <c r="AE25" s="141"/>
    </row>
    <row r="26" spans="1:31" s="120" customFormat="1" ht="12" customHeight="1">
      <c r="A26" s="150" t="s">
        <v>258</v>
      </c>
      <c r="B26" s="150" t="s">
        <v>95</v>
      </c>
      <c r="C26" s="149" t="s">
        <v>80</v>
      </c>
      <c r="D26" s="136"/>
      <c r="E26" s="136"/>
      <c r="F26" s="137"/>
      <c r="G26" s="119">
        <v>126</v>
      </c>
      <c r="H26" s="210"/>
      <c r="I26" s="273"/>
      <c r="J26" s="274"/>
      <c r="K26" s="121"/>
      <c r="L26" s="210"/>
      <c r="M26" s="121"/>
      <c r="N26" s="210"/>
      <c r="O26" s="122">
        <v>190</v>
      </c>
      <c r="P26" s="210"/>
      <c r="Q26" s="122"/>
      <c r="R26" s="210"/>
      <c r="S26" s="122">
        <v>0</v>
      </c>
      <c r="T26" s="210"/>
      <c r="U26" s="122"/>
      <c r="W26" s="122">
        <v>530</v>
      </c>
      <c r="X26" s="210"/>
      <c r="Y26" s="123"/>
      <c r="Z26" s="210"/>
      <c r="AA26" s="123"/>
      <c r="AB26" s="210"/>
      <c r="AC26" s="123"/>
      <c r="AD26" s="210"/>
      <c r="AE26" s="141"/>
    </row>
    <row r="27" spans="1:31" s="120" customFormat="1" ht="12" customHeight="1">
      <c r="A27" s="124" t="s">
        <v>240</v>
      </c>
      <c r="B27" s="124" t="s">
        <v>129</v>
      </c>
      <c r="C27" s="149" t="s">
        <v>70</v>
      </c>
      <c r="D27" s="136">
        <v>87</v>
      </c>
      <c r="E27" s="136">
        <v>83</v>
      </c>
      <c r="F27" s="207" t="s">
        <v>329</v>
      </c>
      <c r="G27" s="119"/>
      <c r="H27" s="210"/>
      <c r="I27" s="138"/>
      <c r="J27" s="210"/>
      <c r="K27" s="121"/>
      <c r="L27" s="210"/>
      <c r="M27" s="121"/>
      <c r="N27" s="210"/>
      <c r="O27" s="122"/>
      <c r="P27" s="210"/>
      <c r="Q27" s="122">
        <v>894</v>
      </c>
      <c r="R27" s="210" t="s">
        <v>329</v>
      </c>
      <c r="S27" s="122">
        <v>110</v>
      </c>
      <c r="T27" s="210"/>
      <c r="U27" s="122"/>
      <c r="W27" s="122"/>
      <c r="X27" s="210"/>
      <c r="Y27" s="123">
        <v>1093</v>
      </c>
      <c r="Z27" s="210"/>
      <c r="AA27" s="123"/>
      <c r="AB27" s="210"/>
      <c r="AC27" s="123">
        <v>878</v>
      </c>
      <c r="AD27" s="210"/>
      <c r="AE27" s="141"/>
    </row>
    <row r="28" spans="1:31" s="120" customFormat="1" ht="12" customHeight="1">
      <c r="A28" s="124" t="s">
        <v>200</v>
      </c>
      <c r="B28" s="124" t="s">
        <v>96</v>
      </c>
      <c r="C28" s="149" t="s">
        <v>70</v>
      </c>
      <c r="D28" s="136">
        <v>100</v>
      </c>
      <c r="E28" s="136"/>
      <c r="F28" s="207"/>
      <c r="G28" s="119"/>
      <c r="H28" s="210"/>
      <c r="I28" s="138"/>
      <c r="J28" s="210"/>
      <c r="K28" s="121">
        <v>3344</v>
      </c>
      <c r="L28" s="210" t="s">
        <v>329</v>
      </c>
      <c r="M28" s="121"/>
      <c r="N28" s="210"/>
      <c r="O28" s="122">
        <v>348</v>
      </c>
      <c r="P28" s="210"/>
      <c r="Q28" s="122"/>
      <c r="R28" s="210"/>
      <c r="S28" s="122"/>
      <c r="T28" s="210"/>
      <c r="U28" s="122"/>
      <c r="W28" s="122">
        <v>763</v>
      </c>
      <c r="X28" s="210" t="s">
        <v>329</v>
      </c>
      <c r="Y28" s="123"/>
      <c r="Z28" s="210"/>
      <c r="AA28" s="123">
        <v>1524</v>
      </c>
      <c r="AB28" s="210" t="s">
        <v>329</v>
      </c>
      <c r="AC28" s="123"/>
      <c r="AD28" s="210"/>
      <c r="AE28" s="141"/>
    </row>
    <row r="29" spans="1:31" s="120" customFormat="1" ht="12" customHeight="1">
      <c r="A29" s="182" t="s">
        <v>311</v>
      </c>
      <c r="B29" s="182" t="s">
        <v>95</v>
      </c>
      <c r="C29" s="149" t="s">
        <v>68</v>
      </c>
      <c r="D29" s="136">
        <v>103</v>
      </c>
      <c r="E29" s="136"/>
      <c r="F29" s="137"/>
      <c r="G29" s="119"/>
      <c r="H29" s="210"/>
      <c r="I29" s="138"/>
      <c r="J29" s="210"/>
      <c r="K29" s="121">
        <v>4309</v>
      </c>
      <c r="L29" s="210"/>
      <c r="M29" s="121"/>
      <c r="N29" s="210"/>
      <c r="O29" s="122"/>
      <c r="P29" s="210"/>
      <c r="Q29" s="122"/>
      <c r="R29" s="210"/>
      <c r="S29" s="122"/>
      <c r="T29" s="210"/>
      <c r="U29" s="122"/>
      <c r="W29" s="122"/>
      <c r="X29" s="210"/>
      <c r="Y29" s="123"/>
      <c r="Z29" s="210"/>
      <c r="AA29" s="123"/>
      <c r="AB29" s="210"/>
      <c r="AC29" s="123"/>
      <c r="AD29" s="210"/>
      <c r="AE29" s="141"/>
    </row>
    <row r="30" spans="1:31" s="120" customFormat="1" ht="12" customHeight="1">
      <c r="A30" s="182" t="s">
        <v>241</v>
      </c>
      <c r="B30" s="182" t="s">
        <v>153</v>
      </c>
      <c r="C30" s="149" t="s">
        <v>68</v>
      </c>
      <c r="D30" s="136">
        <v>93</v>
      </c>
      <c r="E30" s="136"/>
      <c r="F30" s="137"/>
      <c r="G30" s="119"/>
      <c r="H30" s="210"/>
      <c r="I30" s="138"/>
      <c r="J30" s="210"/>
      <c r="K30" s="121">
        <v>3431</v>
      </c>
      <c r="L30" s="210"/>
      <c r="M30" s="121"/>
      <c r="N30" s="210"/>
      <c r="O30" s="122"/>
      <c r="P30" s="210"/>
      <c r="Q30" s="122">
        <v>750</v>
      </c>
      <c r="R30" s="210"/>
      <c r="S30" s="122">
        <v>115</v>
      </c>
      <c r="T30" s="210"/>
      <c r="U30" s="122"/>
      <c r="W30" s="122"/>
      <c r="X30" s="210"/>
      <c r="Y30" s="123">
        <v>892</v>
      </c>
      <c r="Z30" s="210"/>
      <c r="AA30" s="123">
        <v>993</v>
      </c>
      <c r="AB30" s="210"/>
      <c r="AC30" s="123"/>
      <c r="AD30" s="210"/>
      <c r="AE30" s="141"/>
    </row>
    <row r="31" spans="1:31" s="120" customFormat="1" ht="12" customHeight="1">
      <c r="A31" s="182" t="s">
        <v>155</v>
      </c>
      <c r="B31" s="182" t="s">
        <v>108</v>
      </c>
      <c r="C31" s="149" t="s">
        <v>68</v>
      </c>
      <c r="D31" s="136">
        <v>108</v>
      </c>
      <c r="E31" s="136"/>
      <c r="F31" s="137"/>
      <c r="G31" s="119"/>
      <c r="H31" s="210"/>
      <c r="I31" s="138"/>
      <c r="J31" s="210"/>
      <c r="K31" s="121"/>
      <c r="L31" s="210"/>
      <c r="M31" s="121"/>
      <c r="N31" s="210"/>
      <c r="O31" s="122">
        <v>270</v>
      </c>
      <c r="P31" s="210"/>
      <c r="Q31" s="122"/>
      <c r="R31" s="210"/>
      <c r="S31" s="122"/>
      <c r="T31" s="210"/>
      <c r="U31" s="122"/>
      <c r="W31" s="122">
        <v>383</v>
      </c>
      <c r="X31" s="210"/>
      <c r="Y31" s="123"/>
      <c r="Z31" s="210"/>
      <c r="AA31" s="123">
        <v>680</v>
      </c>
      <c r="AB31" s="210"/>
      <c r="AC31" s="123"/>
      <c r="AD31" s="210"/>
      <c r="AE31" s="141"/>
    </row>
    <row r="32" spans="1:31" s="116" customFormat="1" ht="12" customHeight="1">
      <c r="A32" s="182" t="s">
        <v>242</v>
      </c>
      <c r="B32" s="182" t="s">
        <v>243</v>
      </c>
      <c r="C32" s="149" t="s">
        <v>68</v>
      </c>
      <c r="D32" s="136"/>
      <c r="E32" s="136"/>
      <c r="F32" s="137"/>
      <c r="G32" s="119">
        <v>98</v>
      </c>
      <c r="H32" s="275"/>
      <c r="I32" s="138"/>
      <c r="J32" s="210"/>
      <c r="K32" s="121">
        <v>3569</v>
      </c>
      <c r="L32" s="210"/>
      <c r="M32" s="121"/>
      <c r="N32" s="210"/>
      <c r="O32" s="122">
        <v>298</v>
      </c>
      <c r="P32" s="210"/>
      <c r="Q32" s="122"/>
      <c r="R32" s="210"/>
      <c r="S32" s="122"/>
      <c r="T32" s="210"/>
      <c r="U32" s="122"/>
      <c r="V32" s="120"/>
      <c r="W32" s="122">
        <v>438</v>
      </c>
      <c r="X32" s="210"/>
      <c r="Y32" s="123"/>
      <c r="Z32" s="210"/>
      <c r="AA32" s="123"/>
      <c r="AB32" s="210"/>
      <c r="AC32" s="123"/>
      <c r="AD32" s="210"/>
      <c r="AE32" s="141"/>
    </row>
    <row r="33" spans="1:31" s="116" customFormat="1" ht="12" customHeight="1">
      <c r="A33" s="182" t="s">
        <v>257</v>
      </c>
      <c r="B33" s="182" t="s">
        <v>96</v>
      </c>
      <c r="C33" s="149" t="s">
        <v>68</v>
      </c>
      <c r="D33" s="136"/>
      <c r="E33" s="136"/>
      <c r="F33" s="137"/>
      <c r="G33" s="119">
        <v>108</v>
      </c>
      <c r="H33" s="210"/>
      <c r="I33" s="138"/>
      <c r="J33" s="210"/>
      <c r="K33" s="121"/>
      <c r="L33" s="210"/>
      <c r="M33" s="121"/>
      <c r="N33" s="210"/>
      <c r="O33" s="122">
        <v>240</v>
      </c>
      <c r="P33" s="210"/>
      <c r="Q33" s="122"/>
      <c r="R33" s="210"/>
      <c r="S33" s="122"/>
      <c r="T33" s="210"/>
      <c r="U33" s="122"/>
      <c r="V33" s="120"/>
      <c r="W33" s="122"/>
      <c r="X33" s="210"/>
      <c r="Y33" s="123"/>
      <c r="Z33" s="210"/>
      <c r="AA33" s="123">
        <v>528</v>
      </c>
      <c r="AB33" s="210"/>
      <c r="AC33" s="123"/>
      <c r="AD33" s="210"/>
      <c r="AE33" s="141"/>
    </row>
    <row r="34" spans="1:31" s="116" customFormat="1" ht="12" customHeight="1">
      <c r="A34" s="182" t="s">
        <v>423</v>
      </c>
      <c r="B34" s="182" t="s">
        <v>424</v>
      </c>
      <c r="C34" s="149" t="s">
        <v>68</v>
      </c>
      <c r="D34" s="136">
        <v>105</v>
      </c>
      <c r="E34" s="136"/>
      <c r="F34" s="137"/>
      <c r="G34" s="119"/>
      <c r="H34" s="210"/>
      <c r="I34" s="138">
        <v>210</v>
      </c>
      <c r="J34" s="210"/>
      <c r="K34" s="121">
        <v>4229</v>
      </c>
      <c r="L34" s="210"/>
      <c r="M34" s="121"/>
      <c r="N34" s="210"/>
      <c r="O34" s="122"/>
      <c r="P34" s="210"/>
      <c r="Q34" s="122"/>
      <c r="R34" s="210"/>
      <c r="S34" s="122"/>
      <c r="T34" s="210"/>
      <c r="U34" s="122"/>
      <c r="V34" s="120"/>
      <c r="W34" s="122">
        <v>446</v>
      </c>
      <c r="X34" s="210"/>
      <c r="Y34" s="123"/>
      <c r="Z34" s="210"/>
      <c r="AA34" s="123"/>
      <c r="AB34" s="210"/>
      <c r="AC34" s="123"/>
      <c r="AD34" s="210"/>
      <c r="AE34" s="141"/>
    </row>
    <row r="35" spans="4:30" ht="15">
      <c r="D35" s="168"/>
      <c r="E35" s="168"/>
      <c r="F35" s="167"/>
      <c r="G35" s="168"/>
      <c r="H35" s="167"/>
      <c r="K35" s="169"/>
      <c r="L35" s="167"/>
      <c r="M35" s="169"/>
      <c r="N35" s="167"/>
      <c r="O35" s="170"/>
      <c r="P35" s="167"/>
      <c r="Q35" s="170"/>
      <c r="R35" s="167"/>
      <c r="S35" s="170"/>
      <c r="T35" s="167"/>
      <c r="U35" s="170"/>
      <c r="V35" s="116"/>
      <c r="W35" s="170"/>
      <c r="X35" s="167"/>
      <c r="Y35" s="170"/>
      <c r="Z35" s="167"/>
      <c r="AA35" s="170"/>
      <c r="AB35" s="167"/>
      <c r="AC35" s="170"/>
      <c r="AD35" s="167"/>
    </row>
    <row r="36" spans="4:30" ht="15">
      <c r="D36" s="168"/>
      <c r="E36" s="168"/>
      <c r="F36" s="167"/>
      <c r="G36" s="168"/>
      <c r="H36" s="167"/>
      <c r="K36" s="169"/>
      <c r="L36" s="167"/>
      <c r="M36" s="169"/>
      <c r="N36" s="167"/>
      <c r="O36" s="170"/>
      <c r="P36" s="167"/>
      <c r="Q36" s="170"/>
      <c r="R36" s="167"/>
      <c r="S36" s="170"/>
      <c r="T36" s="167"/>
      <c r="U36" s="170"/>
      <c r="V36" s="116"/>
      <c r="W36" s="170"/>
      <c r="X36" s="167"/>
      <c r="Y36" s="170"/>
      <c r="Z36" s="167"/>
      <c r="AA36" s="170"/>
      <c r="AB36" s="167"/>
      <c r="AC36" s="170"/>
      <c r="AD36" s="167"/>
    </row>
    <row r="37" spans="4:30" ht="15">
      <c r="D37" s="168"/>
      <c r="E37" s="168"/>
      <c r="F37" s="167"/>
      <c r="G37" s="168"/>
      <c r="H37" s="167"/>
      <c r="K37" s="169"/>
      <c r="L37" s="167"/>
      <c r="M37" s="169"/>
      <c r="N37" s="167"/>
      <c r="O37" s="170"/>
      <c r="P37" s="167"/>
      <c r="Q37" s="170"/>
      <c r="R37" s="167"/>
      <c r="S37" s="170"/>
      <c r="T37" s="167"/>
      <c r="U37" s="170"/>
      <c r="V37" s="116"/>
      <c r="W37" s="170"/>
      <c r="X37" s="167"/>
      <c r="Y37" s="170"/>
      <c r="Z37" s="167"/>
      <c r="AA37" s="170"/>
      <c r="AB37" s="167"/>
      <c r="AC37" s="170"/>
      <c r="AD37" s="167"/>
    </row>
    <row r="38" spans="4:30" ht="15">
      <c r="D38" s="168"/>
      <c r="E38" s="168"/>
      <c r="F38" s="167"/>
      <c r="G38" s="168"/>
      <c r="H38" s="167"/>
      <c r="K38" s="169"/>
      <c r="L38" s="167"/>
      <c r="M38" s="169"/>
      <c r="N38" s="167"/>
      <c r="O38" s="170"/>
      <c r="P38" s="167"/>
      <c r="Q38" s="170"/>
      <c r="R38" s="167"/>
      <c r="S38" s="170"/>
      <c r="T38" s="167"/>
      <c r="U38" s="170"/>
      <c r="V38" s="116"/>
      <c r="W38" s="170"/>
      <c r="X38" s="167"/>
      <c r="Y38" s="170"/>
      <c r="Z38" s="167"/>
      <c r="AA38" s="170"/>
      <c r="AB38" s="167"/>
      <c r="AC38" s="170"/>
      <c r="AD38" s="167"/>
    </row>
    <row r="39" spans="4:30" ht="15">
      <c r="D39" s="168"/>
      <c r="E39" s="168"/>
      <c r="F39" s="167"/>
      <c r="G39" s="168"/>
      <c r="H39" s="167"/>
      <c r="K39" s="169"/>
      <c r="L39" s="167"/>
      <c r="M39" s="169"/>
      <c r="N39" s="167"/>
      <c r="O39" s="170"/>
      <c r="P39" s="167"/>
      <c r="Q39" s="170"/>
      <c r="R39" s="167"/>
      <c r="S39" s="170"/>
      <c r="T39" s="167"/>
      <c r="U39" s="170"/>
      <c r="V39" s="116"/>
      <c r="W39" s="170"/>
      <c r="X39" s="167"/>
      <c r="Y39" s="170"/>
      <c r="Z39" s="167"/>
      <c r="AA39" s="170"/>
      <c r="AB39" s="167"/>
      <c r="AC39" s="170"/>
      <c r="AD39" s="167"/>
    </row>
  </sheetData>
  <sheetProtection/>
  <autoFilter ref="A5:AD34"/>
  <mergeCells count="18">
    <mergeCell ref="I4:J4"/>
    <mergeCell ref="A2:AD2"/>
    <mergeCell ref="A3:AD3"/>
    <mergeCell ref="A4:A5"/>
    <mergeCell ref="B4:B5"/>
    <mergeCell ref="C4:C5"/>
    <mergeCell ref="E4:F4"/>
    <mergeCell ref="G4:H4"/>
    <mergeCell ref="K4:L4"/>
    <mergeCell ref="Y4:Z4"/>
    <mergeCell ref="AA4:AB4"/>
    <mergeCell ref="AC4:AD4"/>
    <mergeCell ref="M4:N4"/>
    <mergeCell ref="O4:P4"/>
    <mergeCell ref="Q4:R4"/>
    <mergeCell ref="S4:T4"/>
    <mergeCell ref="U4:V4"/>
    <mergeCell ref="W4:X4"/>
  </mergeCells>
  <printOptions horizontalCentered="1"/>
  <pageMargins left="0.1968503937007874" right="0.1968503937007874" top="0.7874015748031497" bottom="0.7874015748031497" header="0.31496062992125984" footer="0.5118110236220472"/>
  <pageSetup fitToHeight="10" horizontalDpi="600" verticalDpi="600" orientation="portrait" paperSize="9" scale="95" r:id="rId1"/>
  <headerFooter alignWithMargins="0">
    <oddHeader>&amp;L&amp;"Times New Roman,Gras"FSGT Ile de France &amp;C&amp;"Times New Roman,Gras"&amp;14CHALLENGE ROUSSEAU ENFANTS
</oddHeader>
    <oddFooter>&amp;CPage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43"/>
  <sheetViews>
    <sheetView workbookViewId="0" topLeftCell="A1">
      <selection activeCell="X31" sqref="X30:X31"/>
    </sheetView>
  </sheetViews>
  <sheetFormatPr defaultColWidth="11.00390625" defaultRowHeight="15.75"/>
  <cols>
    <col min="1" max="1" width="11.125" style="128" bestFit="1" customWidth="1"/>
    <col min="2" max="2" width="7.125" style="128" bestFit="1" customWidth="1"/>
    <col min="3" max="3" width="4.25390625" style="127" bestFit="1" customWidth="1"/>
    <col min="4" max="4" width="5.00390625" style="129" hidden="1" customWidth="1"/>
    <col min="5" max="6" width="4.625" style="113" customWidth="1"/>
    <col min="7" max="7" width="4.625" style="208" customWidth="1"/>
    <col min="8" max="8" width="4.625" style="129" customWidth="1"/>
    <col min="9" max="9" width="4.625" style="267" customWidth="1"/>
    <col min="10" max="10" width="4.625" style="127" customWidth="1"/>
    <col min="11" max="11" width="4.625" style="267" customWidth="1"/>
    <col min="12" max="12" width="4.625" style="129" customWidth="1"/>
    <col min="13" max="13" width="4.625" style="267" customWidth="1"/>
    <col min="14" max="14" width="4.625" style="130" customWidth="1"/>
    <col min="15" max="15" width="4.625" style="267" customWidth="1"/>
    <col min="16" max="16" width="4.625" style="130" customWidth="1"/>
    <col min="17" max="17" width="4.625" style="267" customWidth="1"/>
    <col min="18" max="18" width="4.625" style="131" customWidth="1"/>
    <col min="19" max="19" width="4.625" style="267" customWidth="1"/>
    <col min="20" max="20" width="4.625" style="131" customWidth="1"/>
    <col min="21" max="21" width="4.625" style="267" customWidth="1"/>
    <col min="22" max="22" width="4.625" style="131" customWidth="1"/>
    <col min="23" max="23" width="4.625" style="267" customWidth="1"/>
    <col min="24" max="24" width="4.625" style="131" customWidth="1"/>
    <col min="25" max="25" width="4.625" style="267" customWidth="1"/>
    <col min="26" max="26" width="4.625" style="131" customWidth="1"/>
    <col min="27" max="27" width="4.625" style="267" customWidth="1"/>
    <col min="28" max="28" width="4.625" style="131" customWidth="1"/>
    <col min="29" max="29" width="4.625" style="267" customWidth="1"/>
    <col min="30" max="30" width="4.625" style="131" customWidth="1"/>
    <col min="31" max="31" width="4.625" style="267" customWidth="1"/>
    <col min="32" max="33" width="4.625" style="127" customWidth="1"/>
    <col min="34" max="16384" width="11.00390625" style="127" customWidth="1"/>
  </cols>
  <sheetData>
    <row r="1" spans="1:33" s="141" customFormat="1" ht="12.75">
      <c r="A1" s="140"/>
      <c r="B1" s="140"/>
      <c r="D1" s="142"/>
      <c r="E1" s="142"/>
      <c r="F1" s="142"/>
      <c r="G1" s="205"/>
      <c r="H1" s="142"/>
      <c r="I1" s="205"/>
      <c r="J1" s="143"/>
      <c r="K1" s="205"/>
      <c r="L1" s="142"/>
      <c r="M1" s="205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</row>
    <row r="2" spans="1:34" s="145" customFormat="1" ht="27">
      <c r="A2" s="287" t="s">
        <v>63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320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</row>
    <row r="3" spans="1:33" s="146" customFormat="1" ht="27" thickBot="1">
      <c r="A3" s="309">
        <v>42883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21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</row>
    <row r="4" spans="1:33" s="160" customFormat="1" ht="11.25">
      <c r="A4" s="322" t="s">
        <v>1</v>
      </c>
      <c r="B4" s="324" t="s">
        <v>79</v>
      </c>
      <c r="C4" s="326" t="s">
        <v>77</v>
      </c>
      <c r="D4" s="196" t="s">
        <v>3</v>
      </c>
      <c r="E4" s="265" t="s">
        <v>23</v>
      </c>
      <c r="F4" s="306" t="s">
        <v>339</v>
      </c>
      <c r="G4" s="303"/>
      <c r="H4" s="315" t="s">
        <v>24</v>
      </c>
      <c r="I4" s="317"/>
      <c r="J4" s="315" t="s">
        <v>5</v>
      </c>
      <c r="K4" s="316"/>
      <c r="L4" s="328" t="s">
        <v>330</v>
      </c>
      <c r="M4" s="316"/>
      <c r="N4" s="315" t="s">
        <v>25</v>
      </c>
      <c r="O4" s="317"/>
      <c r="P4" s="315" t="s">
        <v>26</v>
      </c>
      <c r="Q4" s="316"/>
      <c r="R4" s="315" t="s">
        <v>10</v>
      </c>
      <c r="S4" s="317"/>
      <c r="T4" s="318" t="s">
        <v>19</v>
      </c>
      <c r="U4" s="316"/>
      <c r="V4" s="315" t="s">
        <v>20</v>
      </c>
      <c r="W4" s="316"/>
      <c r="X4" s="315" t="s">
        <v>21</v>
      </c>
      <c r="Y4" s="316"/>
      <c r="Z4" s="315" t="s">
        <v>9</v>
      </c>
      <c r="AA4" s="316"/>
      <c r="AB4" s="315" t="s">
        <v>27</v>
      </c>
      <c r="AC4" s="316"/>
      <c r="AD4" s="315" t="s">
        <v>22</v>
      </c>
      <c r="AE4" s="316"/>
      <c r="AF4" s="315" t="s">
        <v>14</v>
      </c>
      <c r="AG4" s="316"/>
    </row>
    <row r="5" spans="1:33" s="161" customFormat="1" ht="11.25">
      <c r="A5" s="323"/>
      <c r="B5" s="325"/>
      <c r="C5" s="327"/>
      <c r="D5" s="186"/>
      <c r="E5" s="171" t="s">
        <v>2</v>
      </c>
      <c r="F5" s="171" t="s">
        <v>2</v>
      </c>
      <c r="G5" s="206" t="s">
        <v>329</v>
      </c>
      <c r="H5" s="188" t="s">
        <v>2</v>
      </c>
      <c r="I5" s="266" t="s">
        <v>329</v>
      </c>
      <c r="J5" s="188" t="s">
        <v>2</v>
      </c>
      <c r="K5" s="270" t="s">
        <v>329</v>
      </c>
      <c r="L5" s="268" t="s">
        <v>2</v>
      </c>
      <c r="M5" s="270" t="s">
        <v>329</v>
      </c>
      <c r="N5" s="190" t="s">
        <v>2</v>
      </c>
      <c r="O5" s="271" t="s">
        <v>329</v>
      </c>
      <c r="P5" s="189" t="s">
        <v>2</v>
      </c>
      <c r="Q5" s="266" t="s">
        <v>329</v>
      </c>
      <c r="R5" s="192" t="s">
        <v>2</v>
      </c>
      <c r="S5" s="271" t="s">
        <v>329</v>
      </c>
      <c r="T5" s="193" t="s">
        <v>2</v>
      </c>
      <c r="U5" s="270" t="s">
        <v>329</v>
      </c>
      <c r="V5" s="192" t="s">
        <v>2</v>
      </c>
      <c r="W5" s="270" t="s">
        <v>329</v>
      </c>
      <c r="X5" s="192" t="s">
        <v>2</v>
      </c>
      <c r="Y5" s="266" t="s">
        <v>329</v>
      </c>
      <c r="Z5" s="192" t="s">
        <v>2</v>
      </c>
      <c r="AA5" s="266" t="s">
        <v>329</v>
      </c>
      <c r="AB5" s="191" t="s">
        <v>2</v>
      </c>
      <c r="AC5" s="270" t="s">
        <v>329</v>
      </c>
      <c r="AD5" s="192" t="s">
        <v>2</v>
      </c>
      <c r="AE5" s="270" t="s">
        <v>329</v>
      </c>
      <c r="AF5" s="194" t="s">
        <v>66</v>
      </c>
      <c r="AG5" s="187" t="s">
        <v>329</v>
      </c>
    </row>
    <row r="6" spans="1:33" s="132" customFormat="1" ht="11.25">
      <c r="A6" s="185" t="s">
        <v>265</v>
      </c>
      <c r="B6" s="185" t="s">
        <v>146</v>
      </c>
      <c r="C6" s="257" t="s">
        <v>72</v>
      </c>
      <c r="D6" s="126"/>
      <c r="E6" s="136"/>
      <c r="F6" s="136"/>
      <c r="G6" s="137"/>
      <c r="H6" s="133">
        <v>164</v>
      </c>
      <c r="I6" s="269"/>
      <c r="J6" s="126"/>
      <c r="K6" s="261"/>
      <c r="L6" s="119"/>
      <c r="M6" s="207"/>
      <c r="N6" s="121"/>
      <c r="O6" s="261"/>
      <c r="P6" s="121"/>
      <c r="Q6" s="261"/>
      <c r="R6" s="122"/>
      <c r="S6" s="261"/>
      <c r="T6" s="122"/>
      <c r="U6" s="261"/>
      <c r="V6" s="122"/>
      <c r="W6" s="261"/>
      <c r="X6" s="122"/>
      <c r="Y6" s="261"/>
      <c r="Z6" s="122">
        <v>722</v>
      </c>
      <c r="AA6" s="261"/>
      <c r="AB6" s="122"/>
      <c r="AC6" s="269"/>
      <c r="AD6" s="122"/>
      <c r="AE6" s="269"/>
      <c r="AF6" s="122"/>
      <c r="AG6" s="117"/>
    </row>
    <row r="7" spans="1:33" s="132" customFormat="1" ht="11.25">
      <c r="A7" s="149" t="s">
        <v>104</v>
      </c>
      <c r="B7" s="149" t="s">
        <v>98</v>
      </c>
      <c r="C7" s="135" t="s">
        <v>82</v>
      </c>
      <c r="D7" s="126"/>
      <c r="E7" s="136"/>
      <c r="F7" s="136"/>
      <c r="G7" s="137"/>
      <c r="H7" s="133"/>
      <c r="I7" s="269"/>
      <c r="J7" s="126"/>
      <c r="K7" s="261"/>
      <c r="L7" s="119">
        <v>336</v>
      </c>
      <c r="M7" s="207" t="s">
        <v>329</v>
      </c>
      <c r="N7" s="121"/>
      <c r="O7" s="261"/>
      <c r="P7" s="121"/>
      <c r="Q7" s="261"/>
      <c r="R7" s="122"/>
      <c r="S7" s="261"/>
      <c r="T7" s="122">
        <v>805</v>
      </c>
      <c r="U7" s="261"/>
      <c r="V7" s="122"/>
      <c r="W7" s="261"/>
      <c r="X7" s="122">
        <v>190</v>
      </c>
      <c r="Y7" s="261"/>
      <c r="Z7" s="122"/>
      <c r="AA7" s="261"/>
      <c r="AB7" s="122"/>
      <c r="AC7" s="269"/>
      <c r="AD7" s="122"/>
      <c r="AE7" s="269"/>
      <c r="AF7" s="122">
        <v>2094</v>
      </c>
      <c r="AG7" s="117"/>
    </row>
    <row r="8" spans="1:33" s="118" customFormat="1" ht="11.25">
      <c r="A8" s="135" t="s">
        <v>105</v>
      </c>
      <c r="B8" s="135" t="s">
        <v>106</v>
      </c>
      <c r="C8" s="135" t="s">
        <v>82</v>
      </c>
      <c r="D8" s="126"/>
      <c r="E8" s="136"/>
      <c r="F8" s="136"/>
      <c r="G8" s="137"/>
      <c r="H8" s="133"/>
      <c r="I8" s="269"/>
      <c r="J8" s="126"/>
      <c r="K8" s="261"/>
      <c r="L8" s="119"/>
      <c r="M8" s="207"/>
      <c r="N8" s="121"/>
      <c r="O8" s="261"/>
      <c r="P8" s="121"/>
      <c r="Q8" s="261"/>
      <c r="R8" s="122"/>
      <c r="S8" s="261"/>
      <c r="T8" s="122"/>
      <c r="U8" s="261"/>
      <c r="V8" s="122"/>
      <c r="W8" s="261"/>
      <c r="X8" s="122"/>
      <c r="Y8" s="261"/>
      <c r="Z8" s="122"/>
      <c r="AA8" s="261"/>
      <c r="AB8" s="122">
        <v>1474</v>
      </c>
      <c r="AC8" s="269"/>
      <c r="AD8" s="122"/>
      <c r="AE8" s="269"/>
      <c r="AF8" s="122">
        <v>2012</v>
      </c>
      <c r="AG8" s="117"/>
    </row>
    <row r="9" spans="1:33" s="132" customFormat="1" ht="11.25">
      <c r="A9" s="149" t="s">
        <v>407</v>
      </c>
      <c r="B9" s="149" t="s">
        <v>408</v>
      </c>
      <c r="C9" s="149" t="s">
        <v>347</v>
      </c>
      <c r="D9" s="126"/>
      <c r="E9" s="136">
        <v>117</v>
      </c>
      <c r="F9" s="136"/>
      <c r="G9" s="137"/>
      <c r="H9" s="133"/>
      <c r="I9" s="269"/>
      <c r="J9" s="126"/>
      <c r="K9" s="261"/>
      <c r="L9" s="121"/>
      <c r="M9" s="207"/>
      <c r="N9" s="121"/>
      <c r="O9" s="261"/>
      <c r="P9" s="121">
        <v>6518</v>
      </c>
      <c r="Q9" s="261"/>
      <c r="R9" s="122">
        <v>292</v>
      </c>
      <c r="S9" s="261"/>
      <c r="T9" s="122"/>
      <c r="U9" s="261"/>
      <c r="V9" s="122"/>
      <c r="W9" s="261"/>
      <c r="X9" s="122"/>
      <c r="Y9" s="261"/>
      <c r="Z9" s="122">
        <v>640</v>
      </c>
      <c r="AA9" s="261"/>
      <c r="AB9" s="122"/>
      <c r="AC9" s="269"/>
      <c r="AD9" s="122"/>
      <c r="AE9" s="269"/>
      <c r="AF9" s="122"/>
      <c r="AG9" s="117"/>
    </row>
    <row r="10" spans="1:33" s="132" customFormat="1" ht="11.25">
      <c r="A10" s="149" t="s">
        <v>411</v>
      </c>
      <c r="B10" s="149" t="s">
        <v>412</v>
      </c>
      <c r="C10" s="149" t="s">
        <v>347</v>
      </c>
      <c r="D10" s="126"/>
      <c r="E10" s="136">
        <v>91</v>
      </c>
      <c r="F10" s="136"/>
      <c r="G10" s="137"/>
      <c r="H10" s="133"/>
      <c r="I10" s="269"/>
      <c r="J10" s="126"/>
      <c r="K10" s="261"/>
      <c r="L10" s="121"/>
      <c r="M10" s="207"/>
      <c r="N10" s="121"/>
      <c r="O10" s="261"/>
      <c r="P10" s="121">
        <v>6175</v>
      </c>
      <c r="Q10" s="261"/>
      <c r="R10" s="122">
        <v>339</v>
      </c>
      <c r="S10" s="261"/>
      <c r="T10" s="122"/>
      <c r="U10" s="261"/>
      <c r="V10" s="122"/>
      <c r="W10" s="261"/>
      <c r="X10" s="122"/>
      <c r="Y10" s="261"/>
      <c r="Z10" s="122">
        <v>593</v>
      </c>
      <c r="AA10" s="261"/>
      <c r="AB10" s="122"/>
      <c r="AC10" s="269"/>
      <c r="AD10" s="122"/>
      <c r="AE10" s="269"/>
      <c r="AF10" s="122"/>
      <c r="AG10" s="117"/>
    </row>
    <row r="11" spans="1:33" s="132" customFormat="1" ht="11.25">
      <c r="A11" s="149" t="s">
        <v>414</v>
      </c>
      <c r="B11" s="149" t="s">
        <v>415</v>
      </c>
      <c r="C11" s="149" t="s">
        <v>347</v>
      </c>
      <c r="D11" s="126"/>
      <c r="E11" s="136"/>
      <c r="F11" s="136"/>
      <c r="G11" s="137"/>
      <c r="H11" s="133"/>
      <c r="I11" s="269"/>
      <c r="J11" s="126"/>
      <c r="K11" s="261"/>
      <c r="L11" s="121"/>
      <c r="M11" s="207"/>
      <c r="N11" s="121"/>
      <c r="O11" s="261"/>
      <c r="P11" s="121"/>
      <c r="Q11" s="261"/>
      <c r="R11" s="122">
        <v>372</v>
      </c>
      <c r="S11" s="261"/>
      <c r="T11" s="122"/>
      <c r="U11" s="261"/>
      <c r="V11" s="122">
        <v>105</v>
      </c>
      <c r="W11" s="261"/>
      <c r="X11" s="122"/>
      <c r="Y11" s="261"/>
      <c r="Z11" s="122">
        <v>773</v>
      </c>
      <c r="AA11" s="261"/>
      <c r="AB11" s="122"/>
      <c r="AC11" s="269"/>
      <c r="AD11" s="122">
        <v>1035</v>
      </c>
      <c r="AE11" s="269"/>
      <c r="AF11" s="122"/>
      <c r="AG11" s="117"/>
    </row>
    <row r="12" spans="1:33" s="132" customFormat="1" ht="11.25">
      <c r="A12" s="149" t="s">
        <v>409</v>
      </c>
      <c r="B12" s="149" t="s">
        <v>410</v>
      </c>
      <c r="C12" s="149" t="s">
        <v>347</v>
      </c>
      <c r="D12" s="126"/>
      <c r="E12" s="136"/>
      <c r="F12" s="136"/>
      <c r="G12" s="137"/>
      <c r="H12" s="133"/>
      <c r="I12" s="269"/>
      <c r="J12" s="126"/>
      <c r="K12" s="261"/>
      <c r="L12" s="121"/>
      <c r="M12" s="207"/>
      <c r="N12" s="121"/>
      <c r="O12" s="261"/>
      <c r="P12" s="121"/>
      <c r="Q12" s="261"/>
      <c r="R12" s="122">
        <v>393</v>
      </c>
      <c r="S12" s="261"/>
      <c r="T12" s="122"/>
      <c r="U12" s="261"/>
      <c r="V12" s="122"/>
      <c r="W12" s="261"/>
      <c r="X12" s="122"/>
      <c r="Y12" s="261"/>
      <c r="Z12" s="122">
        <v>854</v>
      </c>
      <c r="AA12" s="261"/>
      <c r="AB12" s="122"/>
      <c r="AC12" s="269"/>
      <c r="AD12" s="122">
        <v>1736</v>
      </c>
      <c r="AE12" s="269"/>
      <c r="AF12" s="122"/>
      <c r="AG12" s="117"/>
    </row>
    <row r="13" spans="1:33" s="132" customFormat="1" ht="11.25">
      <c r="A13" s="178" t="s">
        <v>406</v>
      </c>
      <c r="B13" s="149" t="s">
        <v>264</v>
      </c>
      <c r="C13" s="135" t="s">
        <v>347</v>
      </c>
      <c r="D13" s="126"/>
      <c r="E13" s="136"/>
      <c r="F13" s="136"/>
      <c r="G13" s="137"/>
      <c r="H13" s="133"/>
      <c r="I13" s="269"/>
      <c r="J13" s="126"/>
      <c r="K13" s="261"/>
      <c r="L13" s="121"/>
      <c r="M13" s="207"/>
      <c r="N13" s="121"/>
      <c r="O13" s="261"/>
      <c r="P13" s="121">
        <v>5404</v>
      </c>
      <c r="Q13" s="261" t="s">
        <v>329</v>
      </c>
      <c r="R13" s="122">
        <v>328</v>
      </c>
      <c r="S13" s="261"/>
      <c r="T13" s="122"/>
      <c r="U13" s="261"/>
      <c r="V13" s="122"/>
      <c r="W13" s="261"/>
      <c r="X13" s="122"/>
      <c r="Y13" s="261"/>
      <c r="Z13" s="122">
        <v>541</v>
      </c>
      <c r="AA13" s="261"/>
      <c r="AB13" s="122"/>
      <c r="AC13" s="269"/>
      <c r="AD13" s="122">
        <v>789</v>
      </c>
      <c r="AE13" s="269"/>
      <c r="AF13" s="122"/>
      <c r="AG13" s="117"/>
    </row>
    <row r="14" spans="1:33" s="132" customFormat="1" ht="11.25">
      <c r="A14" s="178" t="s">
        <v>270</v>
      </c>
      <c r="B14" s="149" t="s">
        <v>120</v>
      </c>
      <c r="C14" s="135" t="s">
        <v>69</v>
      </c>
      <c r="D14" s="126"/>
      <c r="E14" s="136"/>
      <c r="F14" s="136"/>
      <c r="G14" s="137"/>
      <c r="H14" s="133">
        <v>171</v>
      </c>
      <c r="I14" s="269"/>
      <c r="J14" s="126"/>
      <c r="K14" s="261"/>
      <c r="L14" s="121"/>
      <c r="M14" s="207"/>
      <c r="N14" s="121"/>
      <c r="O14" s="261"/>
      <c r="P14" s="121"/>
      <c r="Q14" s="261"/>
      <c r="R14" s="122">
        <v>293</v>
      </c>
      <c r="S14" s="261"/>
      <c r="T14" s="122"/>
      <c r="U14" s="261"/>
      <c r="V14" s="122"/>
      <c r="W14" s="261"/>
      <c r="X14" s="122"/>
      <c r="Y14" s="261"/>
      <c r="Z14" s="122">
        <v>714</v>
      </c>
      <c r="AA14" s="261"/>
      <c r="AB14" s="122"/>
      <c r="AC14" s="269"/>
      <c r="AD14" s="122">
        <v>1415</v>
      </c>
      <c r="AE14" s="269"/>
      <c r="AF14" s="122"/>
      <c r="AG14" s="117"/>
    </row>
    <row r="15" spans="1:33" s="132" customFormat="1" ht="11.25">
      <c r="A15" s="178" t="s">
        <v>271</v>
      </c>
      <c r="B15" s="149" t="s">
        <v>272</v>
      </c>
      <c r="C15" s="135" t="s">
        <v>69</v>
      </c>
      <c r="D15" s="126"/>
      <c r="E15" s="136"/>
      <c r="F15" s="136"/>
      <c r="G15" s="137"/>
      <c r="H15" s="133"/>
      <c r="I15" s="269"/>
      <c r="J15" s="126"/>
      <c r="K15" s="261"/>
      <c r="L15" s="121"/>
      <c r="M15" s="207"/>
      <c r="N15" s="121"/>
      <c r="O15" s="261"/>
      <c r="P15" s="121">
        <v>6235</v>
      </c>
      <c r="Q15" s="261"/>
      <c r="R15" s="122"/>
      <c r="S15" s="261"/>
      <c r="T15" s="122">
        <v>783</v>
      </c>
      <c r="U15" s="261"/>
      <c r="V15" s="122">
        <v>120</v>
      </c>
      <c r="W15" s="261"/>
      <c r="X15" s="122"/>
      <c r="Y15" s="261"/>
      <c r="Z15" s="122">
        <v>741</v>
      </c>
      <c r="AA15" s="261"/>
      <c r="AB15" s="122"/>
      <c r="AC15" s="269"/>
      <c r="AD15" s="122">
        <v>1547</v>
      </c>
      <c r="AE15" s="269"/>
      <c r="AF15" s="122"/>
      <c r="AG15" s="117"/>
    </row>
    <row r="16" spans="1:33" s="132" customFormat="1" ht="11.25">
      <c r="A16" s="178" t="s">
        <v>262</v>
      </c>
      <c r="B16" s="149" t="s">
        <v>263</v>
      </c>
      <c r="C16" s="149" t="s">
        <v>71</v>
      </c>
      <c r="D16" s="126"/>
      <c r="E16" s="136">
        <v>85</v>
      </c>
      <c r="F16" s="136">
        <v>81</v>
      </c>
      <c r="G16" s="207" t="s">
        <v>329</v>
      </c>
      <c r="H16" s="133">
        <v>160</v>
      </c>
      <c r="I16" s="269" t="s">
        <v>329</v>
      </c>
      <c r="J16" s="126"/>
      <c r="K16" s="261"/>
      <c r="L16" s="119"/>
      <c r="M16" s="207"/>
      <c r="N16" s="121"/>
      <c r="O16" s="261"/>
      <c r="P16" s="121"/>
      <c r="Q16" s="261"/>
      <c r="R16" s="122">
        <v>385</v>
      </c>
      <c r="S16" s="261"/>
      <c r="T16" s="122"/>
      <c r="U16" s="261"/>
      <c r="V16" s="122">
        <v>130</v>
      </c>
      <c r="W16" s="261" t="s">
        <v>329</v>
      </c>
      <c r="X16" s="122"/>
      <c r="Y16" s="261"/>
      <c r="Z16" s="122"/>
      <c r="AA16" s="261"/>
      <c r="AB16" s="122"/>
      <c r="AC16" s="269"/>
      <c r="AD16" s="122"/>
      <c r="AE16" s="269"/>
      <c r="AF16" s="122"/>
      <c r="AG16" s="117"/>
    </row>
    <row r="17" spans="1:33" s="132" customFormat="1" ht="11.25">
      <c r="A17" s="178" t="s">
        <v>267</v>
      </c>
      <c r="B17" s="149" t="s">
        <v>123</v>
      </c>
      <c r="C17" s="135" t="s">
        <v>80</v>
      </c>
      <c r="D17" s="126"/>
      <c r="E17" s="136">
        <v>91</v>
      </c>
      <c r="F17" s="136"/>
      <c r="G17" s="137"/>
      <c r="H17" s="133"/>
      <c r="I17" s="269"/>
      <c r="J17" s="126"/>
      <c r="K17" s="261"/>
      <c r="L17" s="121"/>
      <c r="M17" s="207"/>
      <c r="N17" s="121"/>
      <c r="O17" s="261"/>
      <c r="P17" s="121"/>
      <c r="Q17" s="261"/>
      <c r="R17" s="122"/>
      <c r="S17" s="261"/>
      <c r="T17" s="122">
        <v>782</v>
      </c>
      <c r="U17" s="261"/>
      <c r="V17" s="122">
        <v>120</v>
      </c>
      <c r="W17" s="261"/>
      <c r="X17" s="122"/>
      <c r="Y17" s="261"/>
      <c r="Z17" s="122"/>
      <c r="AA17" s="261"/>
      <c r="AB17" s="122">
        <v>1565</v>
      </c>
      <c r="AC17" s="269"/>
      <c r="AD17" s="122"/>
      <c r="AE17" s="269"/>
      <c r="AF17" s="122">
        <v>1648</v>
      </c>
      <c r="AG17" s="117"/>
    </row>
    <row r="18" spans="1:33" s="132" customFormat="1" ht="11.25">
      <c r="A18" s="178" t="s">
        <v>259</v>
      </c>
      <c r="B18" s="149" t="s">
        <v>114</v>
      </c>
      <c r="C18" s="149" t="s">
        <v>80</v>
      </c>
      <c r="D18" s="126"/>
      <c r="E18" s="136">
        <v>89</v>
      </c>
      <c r="F18" s="136">
        <v>90</v>
      </c>
      <c r="G18" s="137" t="s">
        <v>375</v>
      </c>
      <c r="H18" s="133">
        <v>175</v>
      </c>
      <c r="I18" s="269"/>
      <c r="J18" s="126"/>
      <c r="K18" s="261"/>
      <c r="L18" s="121"/>
      <c r="M18" s="207"/>
      <c r="N18" s="121">
        <v>4249</v>
      </c>
      <c r="O18" s="261"/>
      <c r="P18" s="121"/>
      <c r="Q18" s="261"/>
      <c r="R18" s="122"/>
      <c r="S18" s="261"/>
      <c r="T18" s="122">
        <v>849</v>
      </c>
      <c r="U18" s="261"/>
      <c r="V18" s="122">
        <v>125</v>
      </c>
      <c r="W18" s="261"/>
      <c r="X18" s="122"/>
      <c r="Y18" s="261"/>
      <c r="Z18" s="122"/>
      <c r="AA18" s="261"/>
      <c r="AB18" s="122">
        <v>1447</v>
      </c>
      <c r="AC18" s="269"/>
      <c r="AD18" s="122"/>
      <c r="AE18" s="269"/>
      <c r="AF18" s="122">
        <v>2426</v>
      </c>
      <c r="AG18" s="117" t="s">
        <v>329</v>
      </c>
    </row>
    <row r="19" spans="1:33" s="132" customFormat="1" ht="11.25">
      <c r="A19" s="178" t="s">
        <v>173</v>
      </c>
      <c r="B19" s="149" t="s">
        <v>122</v>
      </c>
      <c r="C19" s="135" t="s">
        <v>80</v>
      </c>
      <c r="D19" s="126"/>
      <c r="E19" s="136">
        <v>96</v>
      </c>
      <c r="F19" s="136"/>
      <c r="G19" s="137"/>
      <c r="H19" s="133">
        <v>186</v>
      </c>
      <c r="I19" s="269"/>
      <c r="J19" s="126"/>
      <c r="K19" s="261"/>
      <c r="L19" s="121"/>
      <c r="M19" s="207"/>
      <c r="N19" s="121"/>
      <c r="O19" s="261"/>
      <c r="P19" s="121"/>
      <c r="Q19" s="261"/>
      <c r="R19" s="122">
        <v>360</v>
      </c>
      <c r="S19" s="261"/>
      <c r="T19" s="122"/>
      <c r="U19" s="261"/>
      <c r="V19" s="122"/>
      <c r="W19" s="261"/>
      <c r="X19" s="122">
        <v>130</v>
      </c>
      <c r="Y19" s="261"/>
      <c r="Z19" s="122"/>
      <c r="AA19" s="261"/>
      <c r="AB19" s="122">
        <v>1248</v>
      </c>
      <c r="AC19" s="269"/>
      <c r="AD19" s="122"/>
      <c r="AE19" s="269"/>
      <c r="AF19" s="122">
        <v>1785</v>
      </c>
      <c r="AG19" s="117"/>
    </row>
    <row r="20" spans="1:33" s="132" customFormat="1" ht="11.25">
      <c r="A20" s="178" t="s">
        <v>112</v>
      </c>
      <c r="B20" s="149" t="s">
        <v>113</v>
      </c>
      <c r="C20" s="135" t="s">
        <v>80</v>
      </c>
      <c r="D20" s="126"/>
      <c r="E20" s="136">
        <v>97</v>
      </c>
      <c r="F20" s="136"/>
      <c r="G20" s="137"/>
      <c r="H20" s="133">
        <v>195</v>
      </c>
      <c r="I20" s="269"/>
      <c r="J20" s="126"/>
      <c r="K20" s="261"/>
      <c r="L20" s="121"/>
      <c r="M20" s="207"/>
      <c r="N20" s="121"/>
      <c r="O20" s="261"/>
      <c r="P20" s="121"/>
      <c r="Q20" s="261"/>
      <c r="R20" s="122"/>
      <c r="S20" s="261"/>
      <c r="T20" s="122"/>
      <c r="U20" s="261"/>
      <c r="V20" s="122"/>
      <c r="W20" s="261"/>
      <c r="X20" s="122"/>
      <c r="Y20" s="261"/>
      <c r="Z20" s="122"/>
      <c r="AA20" s="261"/>
      <c r="AB20" s="122">
        <v>0</v>
      </c>
      <c r="AC20" s="269"/>
      <c r="AD20" s="122">
        <v>998</v>
      </c>
      <c r="AE20" s="269"/>
      <c r="AF20" s="122"/>
      <c r="AG20" s="117"/>
    </row>
    <row r="21" spans="1:33" s="132" customFormat="1" ht="11.25">
      <c r="A21" s="134" t="s">
        <v>224</v>
      </c>
      <c r="B21" s="135" t="s">
        <v>413</v>
      </c>
      <c r="C21" s="149" t="s">
        <v>67</v>
      </c>
      <c r="D21" s="126"/>
      <c r="E21" s="136">
        <v>95</v>
      </c>
      <c r="F21" s="136"/>
      <c r="G21" s="137"/>
      <c r="H21" s="133">
        <v>190</v>
      </c>
      <c r="I21" s="269"/>
      <c r="J21" s="126"/>
      <c r="K21" s="261"/>
      <c r="L21" s="121"/>
      <c r="M21" s="207"/>
      <c r="N21" s="121"/>
      <c r="O21" s="261"/>
      <c r="P21" s="121"/>
      <c r="Q21" s="261"/>
      <c r="R21" s="122">
        <v>325</v>
      </c>
      <c r="S21" s="261"/>
      <c r="T21" s="122"/>
      <c r="U21" s="261"/>
      <c r="V21" s="122"/>
      <c r="W21" s="261"/>
      <c r="X21" s="122"/>
      <c r="Y21" s="261"/>
      <c r="Z21" s="122">
        <v>502</v>
      </c>
      <c r="AA21" s="261"/>
      <c r="AB21" s="122"/>
      <c r="AC21" s="269"/>
      <c r="AD21" s="122"/>
      <c r="AE21" s="269"/>
      <c r="AF21" s="122"/>
      <c r="AG21" s="117"/>
    </row>
    <row r="22" spans="1:33" s="132" customFormat="1" ht="11.25">
      <c r="A22" s="178" t="s">
        <v>416</v>
      </c>
      <c r="B22" s="149" t="s">
        <v>417</v>
      </c>
      <c r="C22" s="149" t="s">
        <v>67</v>
      </c>
      <c r="D22" s="126"/>
      <c r="E22" s="136">
        <v>97</v>
      </c>
      <c r="F22" s="136"/>
      <c r="G22" s="137"/>
      <c r="H22" s="133">
        <v>190</v>
      </c>
      <c r="I22" s="269"/>
      <c r="J22" s="126"/>
      <c r="K22" s="261"/>
      <c r="L22" s="121"/>
      <c r="M22" s="207"/>
      <c r="N22" s="121"/>
      <c r="O22" s="261"/>
      <c r="P22" s="121"/>
      <c r="Q22" s="261"/>
      <c r="R22" s="122">
        <v>322</v>
      </c>
      <c r="S22" s="261"/>
      <c r="T22" s="122"/>
      <c r="U22" s="261"/>
      <c r="V22" s="122"/>
      <c r="W22" s="261"/>
      <c r="X22" s="122"/>
      <c r="Y22" s="261"/>
      <c r="Z22" s="122">
        <v>598</v>
      </c>
      <c r="AA22" s="261"/>
      <c r="AB22" s="122"/>
      <c r="AC22" s="269"/>
      <c r="AD22" s="122"/>
      <c r="AE22" s="269"/>
      <c r="AF22" s="122"/>
      <c r="AG22" s="117"/>
    </row>
    <row r="23" spans="1:33" s="132" customFormat="1" ht="11.25">
      <c r="A23" s="178" t="s">
        <v>418</v>
      </c>
      <c r="B23" s="149" t="s">
        <v>419</v>
      </c>
      <c r="C23" s="149" t="s">
        <v>67</v>
      </c>
      <c r="D23" s="126"/>
      <c r="E23" s="136">
        <v>95</v>
      </c>
      <c r="F23" s="136"/>
      <c r="G23" s="137"/>
      <c r="H23" s="133">
        <v>186</v>
      </c>
      <c r="I23" s="269"/>
      <c r="J23" s="126"/>
      <c r="K23" s="261"/>
      <c r="L23" s="121"/>
      <c r="M23" s="207"/>
      <c r="N23" s="121"/>
      <c r="O23" s="261"/>
      <c r="P23" s="121"/>
      <c r="Q23" s="261"/>
      <c r="R23" s="122">
        <v>294</v>
      </c>
      <c r="S23" s="261"/>
      <c r="T23" s="122"/>
      <c r="U23" s="261"/>
      <c r="V23" s="122"/>
      <c r="W23" s="261"/>
      <c r="X23" s="122"/>
      <c r="Y23" s="261"/>
      <c r="Z23" s="122">
        <v>749</v>
      </c>
      <c r="AA23" s="261"/>
      <c r="AB23" s="122"/>
      <c r="AC23" s="269"/>
      <c r="AD23" s="122"/>
      <c r="AE23" s="269"/>
      <c r="AF23" s="122"/>
      <c r="AG23" s="117"/>
    </row>
    <row r="24" spans="1:32" s="116" customFormat="1" ht="11.25">
      <c r="A24" s="152" t="s">
        <v>327</v>
      </c>
      <c r="B24" s="150" t="s">
        <v>328</v>
      </c>
      <c r="C24" s="149" t="s">
        <v>67</v>
      </c>
      <c r="D24" s="136">
        <v>106</v>
      </c>
      <c r="E24" s="201"/>
      <c r="F24" s="207"/>
      <c r="G24" s="138"/>
      <c r="H24" s="133">
        <v>220</v>
      </c>
      <c r="I24" s="119"/>
      <c r="J24" s="210">
        <f>IF(ISBLANK(I24),"",VLOOKUP(I24,Po_50_m_H.,2))</f>
      </c>
      <c r="K24" s="121"/>
      <c r="L24" s="210">
        <f>IF(ISBLANK(K24),"",VLOOKUP(K24,Po_1000_m,2))</f>
      </c>
      <c r="M24" s="121"/>
      <c r="N24" s="210">
        <f>IF(ISBLANK(M24),"",VLOOKUP(M24,Po_1_km_marche,2))</f>
      </c>
      <c r="O24" s="122"/>
      <c r="P24" s="210"/>
      <c r="Q24" s="122"/>
      <c r="R24" s="122">
        <v>189</v>
      </c>
      <c r="S24" s="122"/>
      <c r="T24" s="210">
        <f>IF(ISBLANK(S24),"",VLOOKUP(S24,Po_Hauteur,2))</f>
      </c>
      <c r="U24" s="122"/>
      <c r="V24" s="210">
        <f>IF(ISBLANK(U24),"",VLOOKUP(U24,Po_Perche,2))</f>
      </c>
      <c r="W24" s="122">
        <v>642</v>
      </c>
      <c r="X24" s="210"/>
      <c r="Y24" s="123"/>
      <c r="Z24" s="122">
        <v>642</v>
      </c>
      <c r="AA24" s="123"/>
      <c r="AB24" s="210">
        <f>IF(ISBLANK(AA24),"",VLOOKUP(AA24,Po_Javelot,2))</f>
      </c>
      <c r="AC24" s="123"/>
      <c r="AD24" s="210"/>
      <c r="AF24" s="123">
        <v>1542</v>
      </c>
    </row>
    <row r="25" spans="1:33" s="132" customFormat="1" ht="11.25">
      <c r="A25" s="178" t="s">
        <v>176</v>
      </c>
      <c r="B25" s="149" t="s">
        <v>212</v>
      </c>
      <c r="C25" s="135" t="s">
        <v>70</v>
      </c>
      <c r="D25" s="126"/>
      <c r="E25" s="136">
        <v>85</v>
      </c>
      <c r="F25" s="136">
        <v>86</v>
      </c>
      <c r="G25" s="137" t="s">
        <v>382</v>
      </c>
      <c r="H25" s="133"/>
      <c r="I25" s="269"/>
      <c r="J25" s="126"/>
      <c r="K25" s="261"/>
      <c r="L25" s="121"/>
      <c r="M25" s="207"/>
      <c r="N25" s="121"/>
      <c r="O25" s="261"/>
      <c r="P25" s="121"/>
      <c r="Q25" s="261"/>
      <c r="R25" s="122"/>
      <c r="S25" s="261"/>
      <c r="T25" s="122">
        <v>900</v>
      </c>
      <c r="U25" s="261" t="s">
        <v>329</v>
      </c>
      <c r="V25" s="122">
        <v>130</v>
      </c>
      <c r="W25" s="261"/>
      <c r="X25" s="122"/>
      <c r="Y25" s="261"/>
      <c r="Z25" s="122">
        <v>878</v>
      </c>
      <c r="AA25" s="261" t="s">
        <v>329</v>
      </c>
      <c r="AB25" s="122"/>
      <c r="AC25" s="269"/>
      <c r="AD25" s="122">
        <v>2070</v>
      </c>
      <c r="AE25" s="269" t="s">
        <v>329</v>
      </c>
      <c r="AF25" s="122"/>
      <c r="AG25" s="117"/>
    </row>
    <row r="26" spans="1:33" s="132" customFormat="1" ht="11.25">
      <c r="A26" s="178" t="s">
        <v>261</v>
      </c>
      <c r="B26" s="149" t="s">
        <v>122</v>
      </c>
      <c r="C26" s="135" t="s">
        <v>70</v>
      </c>
      <c r="D26" s="126"/>
      <c r="E26" s="136">
        <v>84</v>
      </c>
      <c r="F26" s="136">
        <v>83</v>
      </c>
      <c r="G26" s="207" t="s">
        <v>381</v>
      </c>
      <c r="H26" s="133">
        <v>165</v>
      </c>
      <c r="I26" s="269"/>
      <c r="J26" s="126"/>
      <c r="K26" s="261"/>
      <c r="L26" s="121"/>
      <c r="M26" s="207"/>
      <c r="N26" s="121"/>
      <c r="O26" s="261"/>
      <c r="P26" s="121"/>
      <c r="Q26" s="261"/>
      <c r="R26" s="122">
        <v>415</v>
      </c>
      <c r="S26" s="261" t="s">
        <v>329</v>
      </c>
      <c r="T26" s="122"/>
      <c r="U26" s="261"/>
      <c r="V26" s="122"/>
      <c r="W26" s="261"/>
      <c r="X26" s="122"/>
      <c r="Y26" s="261"/>
      <c r="Z26" s="122">
        <v>870</v>
      </c>
      <c r="AA26" s="261"/>
      <c r="AB26" s="122"/>
      <c r="AC26" s="269"/>
      <c r="AD26" s="122">
        <v>1617</v>
      </c>
      <c r="AE26" s="269"/>
      <c r="AF26" s="122"/>
      <c r="AG26" s="117"/>
    </row>
    <row r="27" spans="1:33" s="132" customFormat="1" ht="11.25">
      <c r="A27" s="178" t="s">
        <v>121</v>
      </c>
      <c r="B27" s="149" t="s">
        <v>127</v>
      </c>
      <c r="C27" s="135" t="s">
        <v>70</v>
      </c>
      <c r="D27" s="126"/>
      <c r="E27" s="136"/>
      <c r="F27" s="136"/>
      <c r="G27" s="207"/>
      <c r="H27" s="133"/>
      <c r="I27" s="269"/>
      <c r="J27" s="126">
        <v>104</v>
      </c>
      <c r="K27" s="261" t="s">
        <v>329</v>
      </c>
      <c r="L27" s="121"/>
      <c r="M27" s="207"/>
      <c r="N27" s="121"/>
      <c r="O27" s="261"/>
      <c r="P27" s="121"/>
      <c r="Q27" s="261"/>
      <c r="R27" s="122"/>
      <c r="S27" s="261"/>
      <c r="T27" s="122">
        <v>822</v>
      </c>
      <c r="U27" s="261"/>
      <c r="V27" s="122"/>
      <c r="W27" s="261"/>
      <c r="X27" s="122"/>
      <c r="Y27" s="261"/>
      <c r="Z27" s="122">
        <v>452</v>
      </c>
      <c r="AA27" s="261"/>
      <c r="AB27" s="122"/>
      <c r="AC27" s="269"/>
      <c r="AD27" s="122"/>
      <c r="AE27" s="269"/>
      <c r="AF27" s="122">
        <v>1674</v>
      </c>
      <c r="AG27" s="117"/>
    </row>
    <row r="28" spans="1:33" s="132" customFormat="1" ht="11.25">
      <c r="A28" s="178" t="s">
        <v>391</v>
      </c>
      <c r="B28" s="149" t="s">
        <v>392</v>
      </c>
      <c r="C28" s="135" t="s">
        <v>70</v>
      </c>
      <c r="D28" s="126"/>
      <c r="E28" s="136">
        <v>89</v>
      </c>
      <c r="F28" s="136">
        <v>89</v>
      </c>
      <c r="G28" s="137" t="s">
        <v>383</v>
      </c>
      <c r="H28" s="133"/>
      <c r="I28" s="269"/>
      <c r="J28" s="126"/>
      <c r="K28" s="261"/>
      <c r="L28" s="121"/>
      <c r="M28" s="207"/>
      <c r="N28" s="121">
        <v>3422</v>
      </c>
      <c r="O28" s="261" t="s">
        <v>329</v>
      </c>
      <c r="P28" s="121"/>
      <c r="Q28" s="261"/>
      <c r="R28" s="122"/>
      <c r="S28" s="261"/>
      <c r="T28" s="122">
        <v>726</v>
      </c>
      <c r="U28" s="261"/>
      <c r="V28" s="122">
        <v>125</v>
      </c>
      <c r="W28" s="261"/>
      <c r="X28" s="122"/>
      <c r="Y28" s="261"/>
      <c r="Z28" s="122">
        <v>625</v>
      </c>
      <c r="AA28" s="261"/>
      <c r="AB28" s="122"/>
      <c r="AC28" s="269"/>
      <c r="AD28" s="122">
        <v>1346</v>
      </c>
      <c r="AE28" s="269"/>
      <c r="AF28" s="122"/>
      <c r="AG28" s="117"/>
    </row>
    <row r="29" spans="1:33" s="132" customFormat="1" ht="11.25">
      <c r="A29" s="178" t="s">
        <v>395</v>
      </c>
      <c r="B29" s="149" t="s">
        <v>260</v>
      </c>
      <c r="C29" s="135" t="s">
        <v>70</v>
      </c>
      <c r="D29" s="126"/>
      <c r="E29" s="136"/>
      <c r="F29" s="136"/>
      <c r="G29" s="137"/>
      <c r="H29" s="133">
        <v>163</v>
      </c>
      <c r="I29" s="269"/>
      <c r="J29" s="126"/>
      <c r="K29" s="261"/>
      <c r="L29" s="121"/>
      <c r="M29" s="207"/>
      <c r="N29" s="121"/>
      <c r="O29" s="261"/>
      <c r="P29" s="121"/>
      <c r="Q29" s="261"/>
      <c r="R29" s="122">
        <v>391</v>
      </c>
      <c r="S29" s="261"/>
      <c r="T29" s="122"/>
      <c r="U29" s="261"/>
      <c r="V29" s="122"/>
      <c r="W29" s="261"/>
      <c r="X29" s="122">
        <v>200</v>
      </c>
      <c r="Y29" s="261" t="s">
        <v>329</v>
      </c>
      <c r="Z29" s="122"/>
      <c r="AA29" s="261"/>
      <c r="AB29" s="122">
        <v>1738</v>
      </c>
      <c r="AC29" s="269" t="s">
        <v>329</v>
      </c>
      <c r="AD29" s="122"/>
      <c r="AE29" s="269"/>
      <c r="AF29" s="122">
        <v>2235</v>
      </c>
      <c r="AG29" s="117"/>
    </row>
    <row r="30" spans="1:33" s="132" customFormat="1" ht="11.25">
      <c r="A30" s="178" t="s">
        <v>268</v>
      </c>
      <c r="B30" s="149" t="s">
        <v>269</v>
      </c>
      <c r="C30" s="135" t="s">
        <v>70</v>
      </c>
      <c r="D30" s="126"/>
      <c r="E30" s="136">
        <v>94</v>
      </c>
      <c r="F30" s="136"/>
      <c r="G30" s="207"/>
      <c r="H30" s="133"/>
      <c r="I30" s="269"/>
      <c r="J30" s="126"/>
      <c r="K30" s="261"/>
      <c r="L30" s="121"/>
      <c r="M30" s="207"/>
      <c r="N30" s="121"/>
      <c r="O30" s="261"/>
      <c r="P30" s="121"/>
      <c r="Q30" s="261"/>
      <c r="R30" s="122">
        <v>348</v>
      </c>
      <c r="S30" s="261"/>
      <c r="T30" s="122"/>
      <c r="U30" s="261"/>
      <c r="V30" s="122"/>
      <c r="W30" s="261"/>
      <c r="X30" s="122"/>
      <c r="Y30" s="261"/>
      <c r="Z30" s="122">
        <v>590</v>
      </c>
      <c r="AA30" s="261"/>
      <c r="AB30" s="122"/>
      <c r="AC30" s="269"/>
      <c r="AD30" s="122"/>
      <c r="AE30" s="269"/>
      <c r="AF30" s="122">
        <v>1530</v>
      </c>
      <c r="AG30" s="117"/>
    </row>
    <row r="31" spans="1:33" s="132" customFormat="1" ht="11.25">
      <c r="A31" s="178" t="s">
        <v>174</v>
      </c>
      <c r="B31" s="149" t="s">
        <v>175</v>
      </c>
      <c r="C31" s="135" t="s">
        <v>70</v>
      </c>
      <c r="D31" s="126"/>
      <c r="E31" s="136">
        <v>96</v>
      </c>
      <c r="F31" s="136"/>
      <c r="G31" s="137"/>
      <c r="H31" s="133"/>
      <c r="I31" s="269"/>
      <c r="J31" s="126"/>
      <c r="K31" s="261"/>
      <c r="L31" s="121"/>
      <c r="M31" s="207"/>
      <c r="N31" s="121">
        <v>3475</v>
      </c>
      <c r="O31" s="261"/>
      <c r="P31" s="121"/>
      <c r="Q31" s="261"/>
      <c r="R31" s="122"/>
      <c r="S31" s="261"/>
      <c r="T31" s="122">
        <v>828</v>
      </c>
      <c r="U31" s="261"/>
      <c r="V31" s="122"/>
      <c r="W31" s="261"/>
      <c r="X31" s="122"/>
      <c r="Y31" s="261"/>
      <c r="Z31" s="122"/>
      <c r="AA31" s="261"/>
      <c r="AB31" s="122">
        <v>1471</v>
      </c>
      <c r="AC31" s="269"/>
      <c r="AD31" s="122"/>
      <c r="AE31" s="269"/>
      <c r="AF31" s="122">
        <v>2334</v>
      </c>
      <c r="AG31" s="117"/>
    </row>
    <row r="32" spans="1:33" s="132" customFormat="1" ht="11.25">
      <c r="A32" s="134" t="s">
        <v>420</v>
      </c>
      <c r="B32" s="135" t="s">
        <v>90</v>
      </c>
      <c r="C32" s="135" t="s">
        <v>70</v>
      </c>
      <c r="D32" s="126"/>
      <c r="E32" s="136"/>
      <c r="F32" s="136"/>
      <c r="G32" s="137"/>
      <c r="H32" s="133"/>
      <c r="I32" s="269"/>
      <c r="J32" s="126">
        <v>105</v>
      </c>
      <c r="K32" s="261"/>
      <c r="L32" s="121"/>
      <c r="M32" s="207"/>
      <c r="N32" s="121">
        <v>3494</v>
      </c>
      <c r="O32" s="261"/>
      <c r="P32" s="121"/>
      <c r="Q32" s="261"/>
      <c r="R32" s="122">
        <v>341</v>
      </c>
      <c r="S32" s="261"/>
      <c r="T32" s="122"/>
      <c r="U32" s="261"/>
      <c r="V32" s="122"/>
      <c r="W32" s="261"/>
      <c r="X32" s="122"/>
      <c r="Y32" s="261"/>
      <c r="Z32" s="122"/>
      <c r="AA32" s="261"/>
      <c r="AB32" s="122">
        <v>1423</v>
      </c>
      <c r="AC32" s="269"/>
      <c r="AD32" s="122">
        <v>1191</v>
      </c>
      <c r="AE32" s="269"/>
      <c r="AF32" s="122"/>
      <c r="AG32" s="117"/>
    </row>
    <row r="33" spans="1:33" s="132" customFormat="1" ht="11.25">
      <c r="A33" s="178" t="s">
        <v>421</v>
      </c>
      <c r="B33" s="149" t="s">
        <v>422</v>
      </c>
      <c r="C33" s="135" t="s">
        <v>70</v>
      </c>
      <c r="D33" s="126"/>
      <c r="E33" s="136"/>
      <c r="F33" s="136"/>
      <c r="G33" s="137"/>
      <c r="H33" s="133"/>
      <c r="I33" s="269"/>
      <c r="J33" s="126">
        <v>112</v>
      </c>
      <c r="K33" s="261"/>
      <c r="L33" s="121"/>
      <c r="M33" s="207"/>
      <c r="N33" s="121"/>
      <c r="O33" s="261"/>
      <c r="P33" s="121"/>
      <c r="Q33" s="261"/>
      <c r="R33" s="122">
        <v>297</v>
      </c>
      <c r="S33" s="261"/>
      <c r="T33" s="122"/>
      <c r="U33" s="261"/>
      <c r="V33" s="122"/>
      <c r="W33" s="261"/>
      <c r="X33" s="122"/>
      <c r="Y33" s="261"/>
      <c r="Z33" s="122">
        <v>510</v>
      </c>
      <c r="AA33" s="261"/>
      <c r="AB33" s="122"/>
      <c r="AC33" s="269"/>
      <c r="AD33" s="122"/>
      <c r="AE33" s="269"/>
      <c r="AF33" s="122">
        <v>1909</v>
      </c>
      <c r="AG33" s="117"/>
    </row>
    <row r="34" spans="1:33" s="132" customFormat="1" ht="11.25">
      <c r="A34" s="178" t="s">
        <v>126</v>
      </c>
      <c r="B34" s="149" t="s">
        <v>273</v>
      </c>
      <c r="C34" s="135" t="s">
        <v>70</v>
      </c>
      <c r="D34" s="126"/>
      <c r="E34" s="136">
        <v>94</v>
      </c>
      <c r="F34" s="136"/>
      <c r="G34" s="137"/>
      <c r="H34" s="133"/>
      <c r="I34" s="269"/>
      <c r="J34" s="126"/>
      <c r="K34" s="261"/>
      <c r="L34" s="121"/>
      <c r="M34" s="207"/>
      <c r="N34" s="121"/>
      <c r="O34" s="261"/>
      <c r="P34" s="121"/>
      <c r="Q34" s="261"/>
      <c r="R34" s="122">
        <v>332</v>
      </c>
      <c r="S34" s="261"/>
      <c r="T34" s="122"/>
      <c r="U34" s="261"/>
      <c r="V34" s="122"/>
      <c r="W34" s="261"/>
      <c r="X34" s="122"/>
      <c r="Y34" s="261"/>
      <c r="Z34" s="122"/>
      <c r="AA34" s="261"/>
      <c r="AB34" s="122">
        <v>1354</v>
      </c>
      <c r="AC34" s="269"/>
      <c r="AD34" s="122"/>
      <c r="AE34" s="269"/>
      <c r="AF34" s="122">
        <v>1716</v>
      </c>
      <c r="AG34" s="117"/>
    </row>
    <row r="35" spans="1:33" s="132" customFormat="1" ht="11.25">
      <c r="A35" s="178" t="s">
        <v>296</v>
      </c>
      <c r="B35" s="149" t="s">
        <v>394</v>
      </c>
      <c r="C35" s="135" t="s">
        <v>70</v>
      </c>
      <c r="D35" s="126"/>
      <c r="E35" s="136">
        <v>91</v>
      </c>
      <c r="F35" s="136"/>
      <c r="G35" s="137"/>
      <c r="H35" s="133"/>
      <c r="I35" s="269"/>
      <c r="J35" s="126"/>
      <c r="K35" s="261"/>
      <c r="L35" s="121"/>
      <c r="M35" s="207"/>
      <c r="N35" s="121"/>
      <c r="O35" s="261"/>
      <c r="P35" s="121">
        <v>6208</v>
      </c>
      <c r="Q35" s="261"/>
      <c r="R35" s="122"/>
      <c r="S35" s="261"/>
      <c r="T35" s="122">
        <v>886</v>
      </c>
      <c r="U35" s="261"/>
      <c r="V35" s="122"/>
      <c r="W35" s="261"/>
      <c r="X35" s="122">
        <v>120</v>
      </c>
      <c r="Y35" s="261"/>
      <c r="Z35" s="122"/>
      <c r="AA35" s="261"/>
      <c r="AB35" s="122">
        <v>1626</v>
      </c>
      <c r="AC35" s="269"/>
      <c r="AD35" s="122"/>
      <c r="AE35" s="269"/>
      <c r="AF35" s="122">
        <v>1814</v>
      </c>
      <c r="AG35" s="117"/>
    </row>
    <row r="36" spans="1:33" s="132" customFormat="1" ht="11.25">
      <c r="A36" s="181" t="s">
        <v>325</v>
      </c>
      <c r="B36" s="182" t="s">
        <v>326</v>
      </c>
      <c r="C36" s="149" t="s">
        <v>68</v>
      </c>
      <c r="D36" s="126"/>
      <c r="E36" s="136"/>
      <c r="F36" s="136"/>
      <c r="G36" s="137"/>
      <c r="H36" s="133"/>
      <c r="I36" s="269"/>
      <c r="J36" s="126"/>
      <c r="K36" s="261"/>
      <c r="L36" s="121"/>
      <c r="M36" s="207"/>
      <c r="N36" s="121"/>
      <c r="O36" s="261"/>
      <c r="P36" s="121"/>
      <c r="Q36" s="261"/>
      <c r="R36" s="122"/>
      <c r="S36" s="261"/>
      <c r="T36" s="122"/>
      <c r="U36" s="261"/>
      <c r="V36" s="122"/>
      <c r="W36" s="261"/>
      <c r="X36" s="122"/>
      <c r="Y36" s="261"/>
      <c r="Z36" s="122"/>
      <c r="AA36" s="261"/>
      <c r="AB36" s="122"/>
      <c r="AC36" s="269"/>
      <c r="AD36" s="122"/>
      <c r="AE36" s="269"/>
      <c r="AF36" s="122"/>
      <c r="AG36" s="117"/>
    </row>
    <row r="37" spans="1:33" s="132" customFormat="1" ht="11.25">
      <c r="A37" s="181" t="s">
        <v>241</v>
      </c>
      <c r="B37" s="182" t="s">
        <v>266</v>
      </c>
      <c r="C37" s="149" t="s">
        <v>68</v>
      </c>
      <c r="D37" s="126"/>
      <c r="E37" s="136"/>
      <c r="F37" s="136"/>
      <c r="G37" s="137"/>
      <c r="H37" s="133"/>
      <c r="I37" s="269"/>
      <c r="J37" s="126">
        <v>105</v>
      </c>
      <c r="K37" s="261"/>
      <c r="L37" s="121"/>
      <c r="M37" s="207"/>
      <c r="N37" s="121">
        <v>4351</v>
      </c>
      <c r="O37" s="261"/>
      <c r="P37" s="121"/>
      <c r="Q37" s="261"/>
      <c r="R37" s="122"/>
      <c r="S37" s="261"/>
      <c r="T37" s="122"/>
      <c r="U37" s="261"/>
      <c r="V37" s="122"/>
      <c r="W37" s="261"/>
      <c r="X37" s="122">
        <v>160</v>
      </c>
      <c r="Y37" s="261"/>
      <c r="Z37" s="122"/>
      <c r="AA37" s="261"/>
      <c r="AB37" s="122"/>
      <c r="AC37" s="269"/>
      <c r="AD37" s="122"/>
      <c r="AE37" s="269"/>
      <c r="AF37" s="122"/>
      <c r="AG37" s="117"/>
    </row>
    <row r="38" spans="4:31" s="161" customFormat="1" ht="11.25">
      <c r="D38" s="163"/>
      <c r="I38" s="160"/>
      <c r="K38" s="160"/>
      <c r="L38" s="163"/>
      <c r="M38" s="160"/>
      <c r="N38" s="164"/>
      <c r="O38" s="160"/>
      <c r="P38" s="164"/>
      <c r="Q38" s="160"/>
      <c r="R38" s="165"/>
      <c r="S38" s="160"/>
      <c r="T38" s="165"/>
      <c r="U38" s="160"/>
      <c r="V38" s="165"/>
      <c r="W38" s="160"/>
      <c r="X38" s="165"/>
      <c r="Y38" s="160"/>
      <c r="Z38" s="165"/>
      <c r="AA38" s="160"/>
      <c r="AB38" s="165"/>
      <c r="AC38" s="160"/>
      <c r="AD38" s="165"/>
      <c r="AE38" s="160"/>
    </row>
    <row r="39" spans="4:31" s="161" customFormat="1" ht="11.25">
      <c r="D39" s="163"/>
      <c r="E39" s="168"/>
      <c r="F39" s="168"/>
      <c r="G39" s="167"/>
      <c r="H39" s="163"/>
      <c r="I39" s="160"/>
      <c r="K39" s="160"/>
      <c r="L39" s="163"/>
      <c r="M39" s="160"/>
      <c r="N39" s="164"/>
      <c r="O39" s="160"/>
      <c r="P39" s="164"/>
      <c r="Q39" s="160"/>
      <c r="R39" s="165"/>
      <c r="S39" s="160"/>
      <c r="T39" s="165"/>
      <c r="U39" s="160"/>
      <c r="V39" s="165"/>
      <c r="W39" s="160"/>
      <c r="X39" s="165"/>
      <c r="Y39" s="160"/>
      <c r="Z39" s="165"/>
      <c r="AA39" s="160"/>
      <c r="AB39" s="165"/>
      <c r="AC39" s="160"/>
      <c r="AD39" s="165"/>
      <c r="AE39" s="160"/>
    </row>
    <row r="40" spans="4:31" s="161" customFormat="1" ht="11.25">
      <c r="D40" s="163"/>
      <c r="E40" s="168"/>
      <c r="F40" s="168"/>
      <c r="G40" s="167"/>
      <c r="H40" s="163"/>
      <c r="I40" s="160"/>
      <c r="K40" s="160"/>
      <c r="L40" s="163"/>
      <c r="M40" s="160"/>
      <c r="N40" s="164"/>
      <c r="O40" s="160"/>
      <c r="P40" s="164"/>
      <c r="Q40" s="160"/>
      <c r="R40" s="165"/>
      <c r="S40" s="160"/>
      <c r="T40" s="165"/>
      <c r="U40" s="160"/>
      <c r="V40" s="165"/>
      <c r="W40" s="160"/>
      <c r="X40" s="165"/>
      <c r="Y40" s="160"/>
      <c r="Z40" s="165"/>
      <c r="AA40" s="160"/>
      <c r="AB40" s="165"/>
      <c r="AC40" s="160"/>
      <c r="AD40" s="165"/>
      <c r="AE40" s="160"/>
    </row>
    <row r="41" spans="4:31" s="161" customFormat="1" ht="11.25">
      <c r="D41" s="163"/>
      <c r="E41" s="168"/>
      <c r="F41" s="168"/>
      <c r="G41" s="167"/>
      <c r="H41" s="163"/>
      <c r="I41" s="160"/>
      <c r="K41" s="160"/>
      <c r="L41" s="163"/>
      <c r="M41" s="160"/>
      <c r="N41" s="164"/>
      <c r="O41" s="160"/>
      <c r="P41" s="164"/>
      <c r="Q41" s="160"/>
      <c r="R41" s="165"/>
      <c r="S41" s="160"/>
      <c r="T41" s="165"/>
      <c r="U41" s="160"/>
      <c r="V41" s="165"/>
      <c r="W41" s="160"/>
      <c r="X41" s="165"/>
      <c r="Y41" s="160"/>
      <c r="Z41" s="165"/>
      <c r="AA41" s="160"/>
      <c r="AB41" s="165"/>
      <c r="AC41" s="160"/>
      <c r="AD41" s="165"/>
      <c r="AE41" s="160"/>
    </row>
    <row r="42" spans="4:31" s="161" customFormat="1" ht="11.25">
      <c r="D42" s="163"/>
      <c r="E42" s="168"/>
      <c r="F42" s="168"/>
      <c r="G42" s="167"/>
      <c r="H42" s="163"/>
      <c r="I42" s="160"/>
      <c r="K42" s="160"/>
      <c r="L42" s="163"/>
      <c r="M42" s="160"/>
      <c r="N42" s="164"/>
      <c r="O42" s="160"/>
      <c r="P42" s="164"/>
      <c r="Q42" s="160"/>
      <c r="R42" s="165"/>
      <c r="S42" s="160"/>
      <c r="T42" s="165"/>
      <c r="U42" s="160"/>
      <c r="V42" s="165"/>
      <c r="W42" s="160"/>
      <c r="X42" s="165"/>
      <c r="Y42" s="160"/>
      <c r="Z42" s="165"/>
      <c r="AA42" s="160"/>
      <c r="AB42" s="165"/>
      <c r="AC42" s="160"/>
      <c r="AD42" s="165"/>
      <c r="AE42" s="160"/>
    </row>
    <row r="43" spans="5:7" ht="15">
      <c r="E43" s="168"/>
      <c r="F43" s="168"/>
      <c r="G43" s="167"/>
    </row>
  </sheetData>
  <sheetProtection/>
  <autoFilter ref="A5:AG37"/>
  <mergeCells count="20">
    <mergeCell ref="X4:Y4"/>
    <mergeCell ref="N1:AG1"/>
    <mergeCell ref="A2:AH2"/>
    <mergeCell ref="A3:AG3"/>
    <mergeCell ref="A4:A5"/>
    <mergeCell ref="B4:B5"/>
    <mergeCell ref="C4:C5"/>
    <mergeCell ref="H4:I4"/>
    <mergeCell ref="J4:K4"/>
    <mergeCell ref="L4:M4"/>
    <mergeCell ref="F4:G4"/>
    <mergeCell ref="Z4:AA4"/>
    <mergeCell ref="AB4:AC4"/>
    <mergeCell ref="AD4:AE4"/>
    <mergeCell ref="AF4:AG4"/>
    <mergeCell ref="N4:O4"/>
    <mergeCell ref="P4:Q4"/>
    <mergeCell ref="R4:S4"/>
    <mergeCell ref="T4:U4"/>
    <mergeCell ref="V4:W4"/>
  </mergeCells>
  <printOptions horizontalCentered="1"/>
  <pageMargins left="0.1968503937007874" right="0.1968503937007874" top="0.984251968503937" bottom="0.7874015748031497" header="0.3937007874015748" footer="0.3937007874015748"/>
  <pageSetup fitToHeight="10" fitToWidth="1" horizontalDpi="600" verticalDpi="600" orientation="portrait" paperSize="9" r:id="rId1"/>
  <headerFooter alignWithMargins="0">
    <oddHeader>&amp;L&amp;"Times New Roman,Gras"FSGT Ile de France &amp;C&amp;"Times New Roman,Gras"&amp;14CHALLENGE ROUSSEAU ENFANTS</oddHeader>
    <oddFooter>&amp;CPage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I30"/>
  <sheetViews>
    <sheetView workbookViewId="0" topLeftCell="A1">
      <selection activeCell="U9" sqref="U9"/>
    </sheetView>
  </sheetViews>
  <sheetFormatPr defaultColWidth="4.375" defaultRowHeight="15.75"/>
  <cols>
    <col min="1" max="1" width="11.125" style="128" bestFit="1" customWidth="1"/>
    <col min="2" max="2" width="7.25390625" style="128" bestFit="1" customWidth="1"/>
    <col min="3" max="3" width="4.375" style="127" customWidth="1"/>
    <col min="4" max="5" width="4.375" style="113" customWidth="1"/>
    <col min="6" max="6" width="4.375" style="208" customWidth="1"/>
    <col min="7" max="7" width="4.375" style="129" customWidth="1"/>
    <col min="8" max="8" width="4.375" style="267" customWidth="1"/>
    <col min="9" max="9" width="4.375" style="127" customWidth="1"/>
    <col min="10" max="10" width="4.375" style="267" customWidth="1"/>
    <col min="11" max="11" width="4.375" style="129" customWidth="1"/>
    <col min="12" max="12" width="4.375" style="267" customWidth="1"/>
    <col min="13" max="13" width="4.375" style="130" customWidth="1"/>
    <col min="14" max="14" width="4.375" style="267" customWidth="1"/>
    <col min="15" max="15" width="4.375" style="130" customWidth="1"/>
    <col min="16" max="16" width="4.375" style="267" customWidth="1"/>
    <col min="17" max="17" width="4.375" style="131" customWidth="1"/>
    <col min="18" max="18" width="4.375" style="267" customWidth="1"/>
    <col min="19" max="19" width="4.375" style="131" customWidth="1"/>
    <col min="20" max="20" width="4.375" style="267" customWidth="1"/>
    <col min="21" max="21" width="4.375" style="131" customWidth="1"/>
    <col min="22" max="22" width="4.375" style="267" customWidth="1"/>
    <col min="23" max="23" width="4.375" style="131" customWidth="1"/>
    <col min="24" max="24" width="4.375" style="267" customWidth="1"/>
    <col min="25" max="25" width="4.375" style="131" customWidth="1"/>
    <col min="26" max="26" width="4.375" style="127" customWidth="1"/>
    <col min="27" max="27" width="4.375" style="131" customWidth="1"/>
    <col min="28" max="28" width="4.375" style="267" customWidth="1"/>
    <col min="29" max="29" width="4.375" style="131" customWidth="1"/>
    <col min="30" max="30" width="4.375" style="267" customWidth="1"/>
    <col min="31" max="31" width="4.375" style="127" customWidth="1"/>
    <col min="32" max="32" width="4.375" style="267" customWidth="1"/>
    <col min="33" max="16384" width="4.375" style="127" customWidth="1"/>
  </cols>
  <sheetData>
    <row r="1" spans="1:32" s="141" customFormat="1" ht="12.75">
      <c r="A1" s="140"/>
      <c r="B1" s="140"/>
      <c r="D1" s="142"/>
      <c r="E1" s="142"/>
      <c r="F1" s="205"/>
      <c r="G1" s="142"/>
      <c r="H1" s="205"/>
      <c r="I1" s="143"/>
      <c r="J1" s="205"/>
      <c r="K1" s="142"/>
      <c r="L1" s="205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</row>
    <row r="2" spans="1:33" s="145" customFormat="1" ht="27">
      <c r="A2" s="287" t="s">
        <v>64</v>
      </c>
      <c r="B2" s="287"/>
      <c r="C2" s="287"/>
      <c r="D2" s="287"/>
      <c r="E2" s="287"/>
      <c r="F2" s="287"/>
      <c r="G2" s="287"/>
      <c r="H2" s="287"/>
      <c r="I2" s="287"/>
      <c r="J2" s="287"/>
      <c r="K2" s="320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</row>
    <row r="3" spans="1:32" s="146" customFormat="1" ht="27" thickBot="1">
      <c r="A3" s="309">
        <v>42883</v>
      </c>
      <c r="B3" s="309"/>
      <c r="C3" s="309"/>
      <c r="D3" s="309"/>
      <c r="E3" s="309"/>
      <c r="F3" s="314"/>
      <c r="G3" s="309"/>
      <c r="H3" s="309"/>
      <c r="I3" s="309"/>
      <c r="J3" s="309"/>
      <c r="K3" s="321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</row>
    <row r="4" spans="1:32" s="160" customFormat="1" ht="11.25">
      <c r="A4" s="322" t="s">
        <v>1</v>
      </c>
      <c r="B4" s="324" t="s">
        <v>79</v>
      </c>
      <c r="C4" s="326" t="s">
        <v>77</v>
      </c>
      <c r="D4" s="265" t="s">
        <v>23</v>
      </c>
      <c r="E4" s="306" t="s">
        <v>339</v>
      </c>
      <c r="F4" s="303"/>
      <c r="G4" s="315" t="s">
        <v>24</v>
      </c>
      <c r="H4" s="317"/>
      <c r="I4" s="315" t="s">
        <v>65</v>
      </c>
      <c r="J4" s="316"/>
      <c r="K4" s="328" t="s">
        <v>330</v>
      </c>
      <c r="L4" s="316"/>
      <c r="M4" s="315" t="s">
        <v>25</v>
      </c>
      <c r="N4" s="317"/>
      <c r="O4" s="315" t="s">
        <v>26</v>
      </c>
      <c r="P4" s="316"/>
      <c r="Q4" s="315" t="s">
        <v>10</v>
      </c>
      <c r="R4" s="317"/>
      <c r="S4" s="318" t="s">
        <v>19</v>
      </c>
      <c r="T4" s="316"/>
      <c r="U4" s="315" t="s">
        <v>20</v>
      </c>
      <c r="V4" s="316"/>
      <c r="W4" s="315" t="s">
        <v>21</v>
      </c>
      <c r="X4" s="316"/>
      <c r="Y4" s="315" t="s">
        <v>9</v>
      </c>
      <c r="Z4" s="316"/>
      <c r="AA4" s="315" t="s">
        <v>27</v>
      </c>
      <c r="AB4" s="316"/>
      <c r="AC4" s="315" t="s">
        <v>22</v>
      </c>
      <c r="AD4" s="316"/>
      <c r="AE4" s="315" t="s">
        <v>14</v>
      </c>
      <c r="AF4" s="316"/>
    </row>
    <row r="5" spans="1:61" s="161" customFormat="1" ht="11.25">
      <c r="A5" s="323"/>
      <c r="B5" s="325"/>
      <c r="C5" s="327"/>
      <c r="D5" s="171" t="s">
        <v>2</v>
      </c>
      <c r="E5" s="171" t="s">
        <v>2</v>
      </c>
      <c r="F5" s="206" t="s">
        <v>329</v>
      </c>
      <c r="G5" s="188" t="s">
        <v>2</v>
      </c>
      <c r="H5" s="266" t="s">
        <v>329</v>
      </c>
      <c r="I5" s="188" t="s">
        <v>2</v>
      </c>
      <c r="J5" s="270" t="s">
        <v>329</v>
      </c>
      <c r="K5" s="268" t="s">
        <v>2</v>
      </c>
      <c r="L5" s="270" t="s">
        <v>329</v>
      </c>
      <c r="M5" s="190" t="s">
        <v>2</v>
      </c>
      <c r="N5" s="271" t="s">
        <v>329</v>
      </c>
      <c r="O5" s="189" t="s">
        <v>2</v>
      </c>
      <c r="P5" s="266" t="s">
        <v>329</v>
      </c>
      <c r="Q5" s="192" t="s">
        <v>2</v>
      </c>
      <c r="R5" s="271" t="s">
        <v>329</v>
      </c>
      <c r="S5" s="193" t="s">
        <v>2</v>
      </c>
      <c r="T5" s="270" t="s">
        <v>329</v>
      </c>
      <c r="U5" s="192" t="s">
        <v>2</v>
      </c>
      <c r="V5" s="270" t="s">
        <v>329</v>
      </c>
      <c r="W5" s="192" t="s">
        <v>2</v>
      </c>
      <c r="X5" s="266" t="s">
        <v>329</v>
      </c>
      <c r="Y5" s="192" t="s">
        <v>2</v>
      </c>
      <c r="Z5" s="187" t="s">
        <v>329</v>
      </c>
      <c r="AA5" s="191" t="s">
        <v>2</v>
      </c>
      <c r="AB5" s="270" t="s">
        <v>329</v>
      </c>
      <c r="AC5" s="192" t="s">
        <v>2</v>
      </c>
      <c r="AD5" s="270" t="s">
        <v>329</v>
      </c>
      <c r="AE5" s="194" t="s">
        <v>66</v>
      </c>
      <c r="AF5" s="266" t="s">
        <v>329</v>
      </c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</row>
    <row r="6" spans="1:61" s="132" customFormat="1" ht="11.25">
      <c r="A6" s="150" t="s">
        <v>161</v>
      </c>
      <c r="B6" s="150" t="s">
        <v>95</v>
      </c>
      <c r="C6" s="151" t="s">
        <v>72</v>
      </c>
      <c r="D6" s="136"/>
      <c r="E6" s="136"/>
      <c r="F6" s="207"/>
      <c r="G6" s="133">
        <v>191</v>
      </c>
      <c r="H6" s="269"/>
      <c r="I6" s="126"/>
      <c r="J6" s="261"/>
      <c r="K6" s="121"/>
      <c r="L6" s="207">
        <f>IF(ISBLANK(K6),"",VLOOKUP(K6,BM_2_km_marche,2))</f>
      </c>
      <c r="M6" s="121"/>
      <c r="N6" s="261">
        <f>IF(ISBLANK(M6),"",VLOOKUP(M6,BM_1000_m,2))</f>
      </c>
      <c r="O6" s="121"/>
      <c r="P6" s="261">
        <f>IF(ISBLANK(O6),"",VLOOKUP(O6,BM_1_km_marche,2))</f>
      </c>
      <c r="Q6" s="122">
        <v>355</v>
      </c>
      <c r="R6" s="261"/>
      <c r="S6" s="122"/>
      <c r="T6" s="261">
        <f>IF(ISBLANK(S6),"",VLOOKUP(S6,BM_T.S.,2))</f>
      </c>
      <c r="U6" s="122"/>
      <c r="V6" s="261">
        <f>IF(ISBLANK(U6),"",VLOOKUP(U6,BM_HAUTEUR,2))</f>
      </c>
      <c r="W6" s="122"/>
      <c r="X6" s="261">
        <f>IF(ISBLANK(W6),"",VLOOKUP(W6,BM_PERCHE,2))</f>
      </c>
      <c r="Y6" s="122"/>
      <c r="Z6" s="118">
        <f>IF(ISBLANK(Y6),"",VLOOKUP(Y6,BM_POIDS,2))</f>
      </c>
      <c r="AA6" s="122"/>
      <c r="AB6" s="269">
        <f>IF(ISBLANK(AA6),"",VLOOKUP(AA6,BM_DISQUE,2))</f>
      </c>
      <c r="AC6" s="122">
        <v>1368</v>
      </c>
      <c r="AD6" s="269"/>
      <c r="AE6" s="122"/>
      <c r="AF6" s="269">
        <f>IF(ISBLANK(AE6),"",VLOOKUP(AE6,BM_MARTEAU,2))</f>
      </c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</row>
    <row r="7" spans="1:61" s="132" customFormat="1" ht="11.25">
      <c r="A7" s="150" t="s">
        <v>109</v>
      </c>
      <c r="B7" s="150" t="s">
        <v>167</v>
      </c>
      <c r="C7" s="151" t="s">
        <v>72</v>
      </c>
      <c r="D7" s="136">
        <v>90</v>
      </c>
      <c r="E7" s="136">
        <v>89</v>
      </c>
      <c r="F7" s="207" t="s">
        <v>383</v>
      </c>
      <c r="G7" s="133"/>
      <c r="H7" s="269"/>
      <c r="I7" s="126"/>
      <c r="J7" s="261"/>
      <c r="K7" s="121"/>
      <c r="L7" s="207">
        <f>IF(ISBLANK(K7),"",VLOOKUP(K7,BM_2_km_marche,2))</f>
      </c>
      <c r="M7" s="121"/>
      <c r="N7" s="261"/>
      <c r="O7" s="121"/>
      <c r="P7" s="261"/>
      <c r="Q7" s="122">
        <v>332</v>
      </c>
      <c r="R7" s="261"/>
      <c r="S7" s="122"/>
      <c r="T7" s="261">
        <f>IF(ISBLANK(S7),"",VLOOKUP(S7,BM_T.S.,2))</f>
      </c>
      <c r="U7" s="122"/>
      <c r="V7" s="261"/>
      <c r="W7" s="122"/>
      <c r="X7" s="261"/>
      <c r="Y7" s="122"/>
      <c r="Z7" s="118">
        <f>IF(ISBLANK(Y7),"",VLOOKUP(Y7,BM_POIDS,2))</f>
      </c>
      <c r="AA7" s="122"/>
      <c r="AB7" s="269">
        <f>IF(ISBLANK(AA7),"",VLOOKUP(AA7,BM_DISQUE,2))</f>
      </c>
      <c r="AC7" s="122"/>
      <c r="AD7" s="269">
        <f>IF(ISBLANK(AC7),"",VLOOKUP(AC7,BM_JAVELOT,2))</f>
      </c>
      <c r="AE7" s="122">
        <v>1066</v>
      </c>
      <c r="AF7" s="269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</row>
    <row r="8" spans="1:61" s="118" customFormat="1" ht="11.25">
      <c r="A8" s="195" t="s">
        <v>164</v>
      </c>
      <c r="B8" s="195" t="s">
        <v>165</v>
      </c>
      <c r="C8" s="276" t="s">
        <v>72</v>
      </c>
      <c r="D8" s="136"/>
      <c r="E8" s="136"/>
      <c r="F8" s="137"/>
      <c r="G8" s="133">
        <v>168</v>
      </c>
      <c r="H8" s="269"/>
      <c r="I8" s="126"/>
      <c r="J8" s="261"/>
      <c r="K8" s="121"/>
      <c r="L8" s="207">
        <f>IF(ISBLANK(K8),"",VLOOKUP(K8,BM_2_km_marche,2))</f>
      </c>
      <c r="M8" s="121"/>
      <c r="N8" s="261"/>
      <c r="O8" s="121"/>
      <c r="P8" s="261"/>
      <c r="Q8" s="122">
        <v>355</v>
      </c>
      <c r="R8" s="261"/>
      <c r="S8" s="122"/>
      <c r="T8" s="261">
        <f>IF(ISBLANK(S8),"",VLOOKUP(S8,BM_T.S.,2))</f>
      </c>
      <c r="U8" s="122"/>
      <c r="V8" s="261"/>
      <c r="W8" s="122"/>
      <c r="X8" s="261"/>
      <c r="Y8" s="122"/>
      <c r="Z8" s="118">
        <f>IF(ISBLANK(Y8),"",VLOOKUP(Y8,BM_POIDS,2))</f>
      </c>
      <c r="AA8" s="122"/>
      <c r="AB8" s="269">
        <f>IF(ISBLANK(AA8),"",VLOOKUP(AA8,BM_DISQUE,2))</f>
      </c>
      <c r="AC8" s="122">
        <v>1047</v>
      </c>
      <c r="AD8" s="269"/>
      <c r="AE8" s="122"/>
      <c r="AF8" s="269">
        <f>IF(ISBLANK(AE8),"",VLOOKUP(AE8,BM_MARTEAU,2))</f>
      </c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</row>
    <row r="9" spans="1:61" s="132" customFormat="1" ht="11.25">
      <c r="A9" s="152" t="s">
        <v>276</v>
      </c>
      <c r="B9" s="150" t="s">
        <v>170</v>
      </c>
      <c r="C9" s="151" t="s">
        <v>82</v>
      </c>
      <c r="D9" s="136">
        <v>80</v>
      </c>
      <c r="E9" s="136">
        <v>78</v>
      </c>
      <c r="F9" s="207" t="s">
        <v>329</v>
      </c>
      <c r="G9" s="133">
        <v>150</v>
      </c>
      <c r="H9" s="269" t="s">
        <v>329</v>
      </c>
      <c r="I9" s="126"/>
      <c r="J9" s="261"/>
      <c r="K9" s="119"/>
      <c r="L9" s="207">
        <f>IF(ISBLANK(K9),"",VLOOKUP(K9,BM_2_km_marche,2))</f>
      </c>
      <c r="M9" s="121"/>
      <c r="N9" s="261">
        <f>IF(ISBLANK(M9),"",VLOOKUP(M9,BM_1000_m,2))</f>
      </c>
      <c r="O9" s="121"/>
      <c r="P9" s="261">
        <f>IF(ISBLANK(O9),"",VLOOKUP(O9,BM_1_km_marche,2))</f>
      </c>
      <c r="Q9" s="122">
        <v>422</v>
      </c>
      <c r="R9" s="261"/>
      <c r="S9" s="122"/>
      <c r="T9" s="261">
        <f>IF(ISBLANK(S9),"",VLOOKUP(S9,BM_T.S.,2))</f>
      </c>
      <c r="U9" s="122">
        <v>130</v>
      </c>
      <c r="V9" s="261" t="s">
        <v>329</v>
      </c>
      <c r="W9" s="122">
        <v>130</v>
      </c>
      <c r="X9" s="261"/>
      <c r="Y9" s="122"/>
      <c r="Z9" s="118">
        <f>IF(ISBLANK(Y9),"",VLOOKUP(Y9,BM_POIDS,2))</f>
      </c>
      <c r="AA9" s="122">
        <v>1659</v>
      </c>
      <c r="AB9" s="269" t="s">
        <v>329</v>
      </c>
      <c r="AC9" s="122">
        <v>1625</v>
      </c>
      <c r="AD9" s="269" t="s">
        <v>329</v>
      </c>
      <c r="AE9" s="122"/>
      <c r="AF9" s="269">
        <f>IF(ISBLANK(AE9),"",VLOOKUP(AE9,BM_MARTEAU,2))</f>
      </c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</row>
    <row r="10" spans="1:32" s="132" customFormat="1" ht="11.25">
      <c r="A10" s="152" t="s">
        <v>281</v>
      </c>
      <c r="B10" s="150" t="s">
        <v>282</v>
      </c>
      <c r="C10" s="151" t="s">
        <v>82</v>
      </c>
      <c r="D10" s="136">
        <v>120</v>
      </c>
      <c r="E10" s="136"/>
      <c r="F10" s="137"/>
      <c r="G10" s="133"/>
      <c r="H10" s="269"/>
      <c r="I10" s="126"/>
      <c r="J10" s="261"/>
      <c r="K10" s="119">
        <v>416</v>
      </c>
      <c r="L10" s="207"/>
      <c r="M10" s="121"/>
      <c r="N10" s="261">
        <f>IF(ISBLANK(M10),"",VLOOKUP(M10,BM_1000_m,2))</f>
      </c>
      <c r="O10" s="121"/>
      <c r="P10" s="261">
        <f>IF(ISBLANK(O10),"",VLOOKUP(O10,BM_1_km_marche,2))</f>
      </c>
      <c r="Q10" s="122"/>
      <c r="R10" s="261"/>
      <c r="S10" s="122"/>
      <c r="T10" s="261">
        <f>IF(ISBLANK(S10),"",VLOOKUP(S10,BM_T.S.,2))</f>
      </c>
      <c r="U10" s="122"/>
      <c r="V10" s="261">
        <f>IF(ISBLANK(U10),"",VLOOKUP(U10,BM_HAUTEUR,2))</f>
      </c>
      <c r="W10" s="122">
        <v>120</v>
      </c>
      <c r="X10" s="261"/>
      <c r="Y10" s="122"/>
      <c r="Z10" s="118">
        <f>IF(ISBLANK(Y10),"",VLOOKUP(Y10,BM_POIDS,2))</f>
      </c>
      <c r="AA10" s="122">
        <v>1110</v>
      </c>
      <c r="AB10" s="269"/>
      <c r="AC10" s="122">
        <v>1276</v>
      </c>
      <c r="AD10" s="269"/>
      <c r="AE10" s="122"/>
      <c r="AF10" s="269">
        <f>IF(ISBLANK(AE10),"",VLOOKUP(AE10,BM_MARTEAU,2))</f>
      </c>
    </row>
    <row r="11" spans="1:32" s="132" customFormat="1" ht="11.25">
      <c r="A11" s="152" t="s">
        <v>105</v>
      </c>
      <c r="B11" s="150" t="s">
        <v>89</v>
      </c>
      <c r="C11" s="151" t="s">
        <v>82</v>
      </c>
      <c r="D11" s="136"/>
      <c r="E11" s="136"/>
      <c r="F11" s="137"/>
      <c r="G11" s="133"/>
      <c r="H11" s="269">
        <f>IF(ISBLANK(G11),"",VLOOKUP(G11,BM_120_m,2))</f>
      </c>
      <c r="I11" s="126">
        <v>174</v>
      </c>
      <c r="J11" s="261"/>
      <c r="K11" s="119">
        <v>322</v>
      </c>
      <c r="L11" s="207"/>
      <c r="M11" s="121"/>
      <c r="N11" s="261">
        <f>IF(ISBLANK(M11),"",VLOOKUP(M11,BM_1000_m,2))</f>
      </c>
      <c r="O11" s="121"/>
      <c r="P11" s="261"/>
      <c r="Q11" s="122"/>
      <c r="R11" s="261">
        <f>IF(ISBLANK(Q11),"",VLOOKUP(Q11,BM_LONGUEUR,2))</f>
      </c>
      <c r="S11" s="122">
        <v>832</v>
      </c>
      <c r="T11" s="261" t="s">
        <v>329</v>
      </c>
      <c r="U11" s="122"/>
      <c r="V11" s="261"/>
      <c r="W11" s="122">
        <v>100</v>
      </c>
      <c r="X11" s="261"/>
      <c r="Y11" s="122"/>
      <c r="Z11" s="118">
        <f>IF(ISBLANK(Y11),"",VLOOKUP(Y11,BM_POIDS,2))</f>
      </c>
      <c r="AA11" s="122">
        <v>1441</v>
      </c>
      <c r="AB11" s="269"/>
      <c r="AC11" s="122"/>
      <c r="AD11" s="269">
        <f>IF(ISBLANK(AC11),"",VLOOKUP(AC11,BM_JAVELOT,2))</f>
      </c>
      <c r="AE11" s="122">
        <v>1694</v>
      </c>
      <c r="AF11" s="269"/>
    </row>
    <row r="12" spans="1:61" s="132" customFormat="1" ht="11.25">
      <c r="A12" s="152" t="s">
        <v>390</v>
      </c>
      <c r="B12" s="150" t="s">
        <v>393</v>
      </c>
      <c r="C12" s="139" t="s">
        <v>347</v>
      </c>
      <c r="D12" s="136"/>
      <c r="E12" s="136">
        <v>91</v>
      </c>
      <c r="F12" s="207" t="s">
        <v>375</v>
      </c>
      <c r="G12" s="133"/>
      <c r="H12" s="269"/>
      <c r="I12" s="126"/>
      <c r="J12" s="261"/>
      <c r="K12" s="121"/>
      <c r="L12" s="207">
        <f>IF(ISBLANK(K12),"",VLOOKUP(K12,BM_2_km_marche,2))</f>
      </c>
      <c r="M12" s="121"/>
      <c r="N12" s="261"/>
      <c r="O12" s="121"/>
      <c r="P12" s="261"/>
      <c r="Q12" s="122"/>
      <c r="R12" s="261"/>
      <c r="S12" s="122"/>
      <c r="T12" s="261">
        <f>IF(ISBLANK(S12),"",VLOOKUP(S12,BM_T.S.,2))</f>
      </c>
      <c r="U12" s="122"/>
      <c r="V12" s="261"/>
      <c r="W12" s="122"/>
      <c r="X12" s="261"/>
      <c r="Y12" s="122"/>
      <c r="Z12" s="118">
        <f>IF(ISBLANK(Y12),"",VLOOKUP(Y12,BM_POIDS,2))</f>
      </c>
      <c r="AA12" s="122"/>
      <c r="AB12" s="269">
        <f>IF(ISBLANK(AA12),"",VLOOKUP(AA12,BM_DISQUE,2))</f>
      </c>
      <c r="AC12" s="122"/>
      <c r="AD12" s="269">
        <f>IF(ISBLANK(AC12),"",VLOOKUP(AC12,BM_JAVELOT,2))</f>
      </c>
      <c r="AE12" s="122"/>
      <c r="AF12" s="269">
        <f>IF(ISBLANK(AE12),"",VLOOKUP(AE12,BM_MARTEAU,2))</f>
      </c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</row>
    <row r="13" spans="1:32" s="132" customFormat="1" ht="11.25">
      <c r="A13" s="152" t="s">
        <v>131</v>
      </c>
      <c r="B13" s="150" t="s">
        <v>437</v>
      </c>
      <c r="C13" s="151" t="s">
        <v>69</v>
      </c>
      <c r="D13" s="136">
        <v>93</v>
      </c>
      <c r="E13" s="136"/>
      <c r="F13" s="137"/>
      <c r="G13" s="133"/>
      <c r="H13" s="269"/>
      <c r="I13" s="126"/>
      <c r="J13" s="261"/>
      <c r="K13" s="121"/>
      <c r="L13" s="207"/>
      <c r="M13" s="121">
        <v>3310</v>
      </c>
      <c r="N13" s="261" t="s">
        <v>329</v>
      </c>
      <c r="O13" s="121"/>
      <c r="P13" s="261">
        <f>IF(ISBLANK(O13),"",VLOOKUP(O13,BM_1_km_marche,2))</f>
      </c>
      <c r="Q13" s="122">
        <v>356</v>
      </c>
      <c r="R13" s="261"/>
      <c r="S13" s="122"/>
      <c r="T13" s="261">
        <f>IF(ISBLANK(S13),"",VLOOKUP(S13,BM_T.S.,2))</f>
      </c>
      <c r="U13" s="122"/>
      <c r="V13" s="261">
        <f>IF(ISBLANK(U13),"",VLOOKUP(U13,BM_HAUTEUR,2))</f>
      </c>
      <c r="W13" s="122"/>
      <c r="X13" s="261">
        <f>IF(ISBLANK(W13),"",VLOOKUP(W13,BM_PERCHE,2))</f>
      </c>
      <c r="Y13" s="122"/>
      <c r="Z13" s="118">
        <f>IF(ISBLANK(Y13),"",VLOOKUP(Y13,BM_POIDS,2))</f>
      </c>
      <c r="AA13" s="122"/>
      <c r="AB13" s="269">
        <f>IF(ISBLANK(AA13),"",VLOOKUP(AA13,BM_DISQUE,2))</f>
      </c>
      <c r="AC13" s="122">
        <v>1408</v>
      </c>
      <c r="AD13" s="269"/>
      <c r="AE13" s="122"/>
      <c r="AF13" s="269">
        <f>IF(ISBLANK(AE13),"",VLOOKUP(AE13,BM_MARTEAU,2))</f>
      </c>
    </row>
    <row r="14" spans="1:32" s="132" customFormat="1" ht="11.25">
      <c r="A14" s="152" t="s">
        <v>178</v>
      </c>
      <c r="B14" s="150" t="s">
        <v>179</v>
      </c>
      <c r="C14" s="151" t="s">
        <v>69</v>
      </c>
      <c r="D14" s="136">
        <v>92</v>
      </c>
      <c r="E14" s="136">
        <v>92</v>
      </c>
      <c r="F14" s="207" t="s">
        <v>384</v>
      </c>
      <c r="G14" s="133"/>
      <c r="H14" s="269"/>
      <c r="I14" s="126"/>
      <c r="J14" s="261"/>
      <c r="K14" s="121"/>
      <c r="L14" s="207"/>
      <c r="M14" s="121"/>
      <c r="N14" s="261">
        <f>IF(ISBLANK(M14),"",VLOOKUP(M14,BM_1000_m,2))</f>
      </c>
      <c r="O14" s="121">
        <v>6115</v>
      </c>
      <c r="P14" s="261"/>
      <c r="Q14" s="122">
        <v>280</v>
      </c>
      <c r="R14" s="261"/>
      <c r="S14" s="122"/>
      <c r="T14" s="261">
        <f>IF(ISBLANK(S14),"",VLOOKUP(S14,BM_T.S.,2))</f>
      </c>
      <c r="U14" s="122"/>
      <c r="V14" s="261">
        <f>IF(ISBLANK(U14),"",VLOOKUP(U14,BM_HAUTEUR,2))</f>
      </c>
      <c r="W14" s="122"/>
      <c r="X14" s="261">
        <f>IF(ISBLANK(W14),"",VLOOKUP(W14,BM_PERCHE,2))</f>
      </c>
      <c r="Y14" s="122">
        <v>706</v>
      </c>
      <c r="Z14" s="118"/>
      <c r="AA14" s="122"/>
      <c r="AB14" s="269">
        <f>IF(ISBLANK(AA14),"",VLOOKUP(AA14,BM_DISQUE,2))</f>
      </c>
      <c r="AC14" s="122"/>
      <c r="AD14" s="269">
        <f>IF(ISBLANK(AC14),"",VLOOKUP(AC14,BM_JAVELOT,2))</f>
      </c>
      <c r="AE14" s="122">
        <v>991</v>
      </c>
      <c r="AF14" s="269"/>
    </row>
    <row r="15" spans="1:61" s="132" customFormat="1" ht="11.25">
      <c r="A15" s="152" t="s">
        <v>277</v>
      </c>
      <c r="B15" s="150" t="s">
        <v>278</v>
      </c>
      <c r="C15" s="151" t="s">
        <v>80</v>
      </c>
      <c r="D15" s="136">
        <v>86</v>
      </c>
      <c r="E15" s="136">
        <v>87</v>
      </c>
      <c r="F15" s="207" t="s">
        <v>382</v>
      </c>
      <c r="G15" s="133"/>
      <c r="H15" s="269">
        <f>IF(ISBLANK(G15),"",VLOOKUP(G15,BM_120_m,2))</f>
      </c>
      <c r="I15" s="126"/>
      <c r="J15" s="261"/>
      <c r="K15" s="119">
        <v>301</v>
      </c>
      <c r="L15" s="207" t="s">
        <v>329</v>
      </c>
      <c r="M15" s="121"/>
      <c r="N15" s="261">
        <f>IF(ISBLANK(M15),"",VLOOKUP(M15,BM_1000_m,2))</f>
      </c>
      <c r="O15" s="121"/>
      <c r="P15" s="261">
        <f>IF(ISBLANK(O15),"",VLOOKUP(O15,BM_1_km_marche,2))</f>
      </c>
      <c r="Q15" s="122"/>
      <c r="R15" s="261">
        <f>IF(ISBLANK(Q15),"",VLOOKUP(Q15,BM_LONGUEUR,2))</f>
      </c>
      <c r="S15" s="122"/>
      <c r="T15" s="261">
        <f>IF(ISBLANK(S15),"",VLOOKUP(S15,BM_T.S.,2))</f>
      </c>
      <c r="W15" s="122"/>
      <c r="X15" s="261">
        <f>IF(ISBLANK(W15),"",VLOOKUP(W15,BM_PERCHE,2))</f>
      </c>
      <c r="Y15" s="122"/>
      <c r="Z15" s="118">
        <f>IF(ISBLANK(Y15),"",VLOOKUP(Y15,BM_POIDS,2))</f>
      </c>
      <c r="AA15" s="122"/>
      <c r="AB15" s="269">
        <f>IF(ISBLANK(AA15),"",VLOOKUP(AA15,BM_DISQUE,2))</f>
      </c>
      <c r="AC15" s="122">
        <v>1352</v>
      </c>
      <c r="AD15" s="269"/>
      <c r="AE15" s="122"/>
      <c r="AF15" s="269">
        <f>IF(ISBLANK(AE15),"",VLOOKUP(AE15,BM_MARTEAU,2))</f>
      </c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</row>
    <row r="16" spans="1:32" s="132" customFormat="1" ht="11.25">
      <c r="A16" s="152" t="s">
        <v>154</v>
      </c>
      <c r="B16" s="150" t="s">
        <v>166</v>
      </c>
      <c r="C16" s="151" t="s">
        <v>80</v>
      </c>
      <c r="D16" s="136">
        <v>99</v>
      </c>
      <c r="E16" s="136"/>
      <c r="F16" s="207"/>
      <c r="G16" s="133">
        <v>186</v>
      </c>
      <c r="H16" s="269"/>
      <c r="I16" s="126"/>
      <c r="J16" s="261"/>
      <c r="K16" s="119"/>
      <c r="L16" s="207">
        <f>IF(ISBLANK(K16),"",VLOOKUP(K16,BM_2_km_marche,2))</f>
      </c>
      <c r="M16" s="121"/>
      <c r="N16" s="261">
        <f>IF(ISBLANK(M16),"",VLOOKUP(M16,BM_1000_m,2))</f>
      </c>
      <c r="O16" s="121">
        <v>5571</v>
      </c>
      <c r="P16" s="261" t="s">
        <v>329</v>
      </c>
      <c r="Q16" s="122">
        <v>291</v>
      </c>
      <c r="R16" s="261"/>
      <c r="S16" s="122"/>
      <c r="T16" s="261">
        <f>IF(ISBLANK(S16),"",VLOOKUP(S16,BM_T.S.,2))</f>
      </c>
      <c r="U16" s="122"/>
      <c r="V16" s="261">
        <f>IF(ISBLANK(U16),"",VLOOKUP(U16,BM_HAUTEUR,2))</f>
      </c>
      <c r="W16" s="122"/>
      <c r="X16" s="261">
        <f>IF(ISBLANK(W16),"",VLOOKUP(W16,BM_PERCHE,2))</f>
      </c>
      <c r="Y16" s="122"/>
      <c r="Z16" s="118">
        <f>IF(ISBLANK(Y16),"",VLOOKUP(Y16,BM_POIDS,2))</f>
      </c>
      <c r="AA16" s="122"/>
      <c r="AB16" s="269">
        <f>IF(ISBLANK(AA16),"",VLOOKUP(AA16,BM_DISQUE,2))</f>
      </c>
      <c r="AC16" s="122"/>
      <c r="AD16" s="269">
        <f>IF(ISBLANK(AC16),"",VLOOKUP(AC16,BM_JAVELOT,2))</f>
      </c>
      <c r="AE16" s="122"/>
      <c r="AF16" s="269">
        <f>IF(ISBLANK(AE16),"",VLOOKUP(AE16,BM_MARTEAU,2))</f>
      </c>
    </row>
    <row r="17" spans="1:32" s="132" customFormat="1" ht="11.25">
      <c r="A17" s="152" t="s">
        <v>136</v>
      </c>
      <c r="B17" s="150" t="s">
        <v>247</v>
      </c>
      <c r="C17" s="151" t="s">
        <v>67</v>
      </c>
      <c r="D17" s="136"/>
      <c r="E17" s="136"/>
      <c r="F17" s="207"/>
      <c r="G17" s="133"/>
      <c r="H17" s="269"/>
      <c r="I17" s="126">
        <v>170</v>
      </c>
      <c r="J17" s="261" t="s">
        <v>329</v>
      </c>
      <c r="K17" s="121"/>
      <c r="L17" s="207">
        <f>IF(ISBLANK(K17),"",VLOOKUP(K17,BM_2_km_marche,2))</f>
      </c>
      <c r="M17" s="121"/>
      <c r="N17" s="261">
        <f>IF(ISBLANK(M17),"",VLOOKUP(M17,BM_1000_m,2))</f>
      </c>
      <c r="O17" s="121"/>
      <c r="P17" s="261">
        <f>IF(ISBLANK(O17),"",VLOOKUP(O17,BM_1_km_marche,2))</f>
      </c>
      <c r="Q17" s="122">
        <v>385</v>
      </c>
      <c r="R17" s="261"/>
      <c r="S17" s="122"/>
      <c r="T17" s="261">
        <f>IF(ISBLANK(S17),"",VLOOKUP(S17,BM_T.S.,2))</f>
      </c>
      <c r="U17" s="122"/>
      <c r="V17" s="261">
        <f>IF(ISBLANK(U17),"",VLOOKUP(U17,BM_HAUTEUR,2))</f>
      </c>
      <c r="W17" s="122">
        <v>120</v>
      </c>
      <c r="X17" s="261"/>
      <c r="Y17" s="122"/>
      <c r="Z17" s="118">
        <f>IF(ISBLANK(Y17),"",VLOOKUP(Y17,BM_POIDS,2))</f>
      </c>
      <c r="AA17" s="122"/>
      <c r="AB17" s="269">
        <f>IF(ISBLANK(AA17),"",VLOOKUP(AA17,BM_DISQUE,2))</f>
      </c>
      <c r="AC17" s="122">
        <v>1607</v>
      </c>
      <c r="AD17" s="269"/>
      <c r="AE17" s="122"/>
      <c r="AF17" s="269">
        <f>IF(ISBLANK(AE17),"",VLOOKUP(AE17,BM_MARTEAU,2))</f>
      </c>
    </row>
    <row r="18" spans="1:32" s="132" customFormat="1" ht="11.25">
      <c r="A18" s="152" t="s">
        <v>195</v>
      </c>
      <c r="B18" s="150" t="s">
        <v>275</v>
      </c>
      <c r="C18" s="151" t="s">
        <v>67</v>
      </c>
      <c r="D18" s="136"/>
      <c r="E18" s="136"/>
      <c r="F18" s="137"/>
      <c r="G18" s="133">
        <v>186</v>
      </c>
      <c r="H18" s="269"/>
      <c r="I18" s="126">
        <v>190</v>
      </c>
      <c r="J18" s="261"/>
      <c r="K18" s="121"/>
      <c r="L18" s="207">
        <f>IF(ISBLANK(K18),"",VLOOKUP(K18,BM_2_km_marche,2))</f>
      </c>
      <c r="M18" s="121"/>
      <c r="N18" s="261">
        <f>IF(ISBLANK(M18),"",VLOOKUP(M18,BM_1000_m,2))</f>
      </c>
      <c r="O18" s="121"/>
      <c r="P18" s="261">
        <f>IF(ISBLANK(O18),"",VLOOKUP(O18,BM_1_km_marche,2))</f>
      </c>
      <c r="Q18" s="122">
        <v>341</v>
      </c>
      <c r="R18" s="261"/>
      <c r="S18" s="122"/>
      <c r="T18" s="261">
        <f>IF(ISBLANK(S18),"",VLOOKUP(S18,BM_T.S.,2))</f>
      </c>
      <c r="U18" s="122"/>
      <c r="V18" s="261">
        <f>IF(ISBLANK(U18),"",VLOOKUP(U18,BM_HAUTEUR,2))</f>
      </c>
      <c r="W18" s="122">
        <v>120</v>
      </c>
      <c r="X18" s="261"/>
      <c r="Y18" s="122"/>
      <c r="Z18" s="118">
        <f>IF(ISBLANK(Y18),"",VLOOKUP(Y18,BM_POIDS,2))</f>
      </c>
      <c r="AA18" s="122"/>
      <c r="AB18" s="269">
        <f>IF(ISBLANK(AA18),"",VLOOKUP(AA18,BM_DISQUE,2))</f>
      </c>
      <c r="AC18" s="122">
        <v>801</v>
      </c>
      <c r="AD18" s="269"/>
      <c r="AE18" s="122"/>
      <c r="AF18" s="269">
        <f>IF(ISBLANK(AE18),"",VLOOKUP(AE18,BM_MARTEAU,2))</f>
      </c>
    </row>
    <row r="19" spans="1:32" s="132" customFormat="1" ht="11.25">
      <c r="A19" s="152" t="s">
        <v>162</v>
      </c>
      <c r="B19" s="150" t="s">
        <v>280</v>
      </c>
      <c r="C19" s="151" t="s">
        <v>67</v>
      </c>
      <c r="D19" s="136"/>
      <c r="E19" s="136"/>
      <c r="F19" s="137"/>
      <c r="G19" s="133">
        <v>196</v>
      </c>
      <c r="H19" s="269"/>
      <c r="I19" s="126">
        <v>195</v>
      </c>
      <c r="J19" s="261"/>
      <c r="K19" s="121"/>
      <c r="L19" s="207"/>
      <c r="M19" s="121"/>
      <c r="N19" s="261">
        <f>IF(ISBLANK(M19),"",VLOOKUP(M19,BM_1000_m,2))</f>
      </c>
      <c r="O19" s="121"/>
      <c r="P19" s="261">
        <f>IF(ISBLANK(O19),"",VLOOKUP(O19,BM_1_km_marche,2))</f>
      </c>
      <c r="Q19" s="122">
        <v>296</v>
      </c>
      <c r="R19" s="261"/>
      <c r="S19" s="122"/>
      <c r="T19" s="261">
        <f>IF(ISBLANK(S19),"",VLOOKUP(S19,BM_T.S.,2))</f>
      </c>
      <c r="U19" s="122"/>
      <c r="V19" s="261">
        <f>IF(ISBLANK(U19),"",VLOOKUP(U19,BM_HAUTEUR,2))</f>
      </c>
      <c r="W19" s="122">
        <v>130</v>
      </c>
      <c r="X19" s="261" t="s">
        <v>329</v>
      </c>
      <c r="Y19" s="122"/>
      <c r="Z19" s="118">
        <f>IF(ISBLANK(Y19),"",VLOOKUP(Y19,BM_POIDS,2))</f>
      </c>
      <c r="AA19" s="122"/>
      <c r="AB19" s="269">
        <f>IF(ISBLANK(AA19),"",VLOOKUP(AA19,BM_DISQUE,2))</f>
      </c>
      <c r="AC19" s="122">
        <v>996</v>
      </c>
      <c r="AD19" s="269"/>
      <c r="AE19" s="122"/>
      <c r="AF19" s="269">
        <f>IF(ISBLANK(AE19),"",VLOOKUP(AE19,BM_MARTEAU,2))</f>
      </c>
    </row>
    <row r="20" spans="1:61" s="132" customFormat="1" ht="11.25">
      <c r="A20" s="152" t="s">
        <v>274</v>
      </c>
      <c r="B20" s="150" t="s">
        <v>171</v>
      </c>
      <c r="C20" s="151" t="s">
        <v>70</v>
      </c>
      <c r="D20" s="136">
        <v>82</v>
      </c>
      <c r="E20" s="136">
        <v>80</v>
      </c>
      <c r="F20" s="207" t="s">
        <v>381</v>
      </c>
      <c r="G20" s="133"/>
      <c r="H20" s="269">
        <f>IF(ISBLANK(G20),"",VLOOKUP(G20,BM_120_m,2))</f>
      </c>
      <c r="I20" s="126"/>
      <c r="J20" s="261"/>
      <c r="K20" s="121"/>
      <c r="L20" s="207">
        <f>IF(ISBLANK(K20),"",VLOOKUP(K20,BM_2_km_marche,2))</f>
      </c>
      <c r="M20" s="121">
        <v>3359</v>
      </c>
      <c r="N20" s="261"/>
      <c r="O20" s="121"/>
      <c r="P20" s="261">
        <f>IF(ISBLANK(O20),"",VLOOKUP(O20,BM_1_km_marche,2))</f>
      </c>
      <c r="Q20" s="122">
        <v>430</v>
      </c>
      <c r="R20" s="261" t="s">
        <v>329</v>
      </c>
      <c r="S20" s="122"/>
      <c r="T20" s="261">
        <f>IF(ISBLANK(S20),"",VLOOKUP(S20,BM_T.S.,2))</f>
      </c>
      <c r="U20" s="122"/>
      <c r="V20" s="261">
        <f>IF(ISBLANK(U20),"",VLOOKUP(U20,BM_HAUTEUR,2))</f>
      </c>
      <c r="W20" s="122"/>
      <c r="X20" s="261">
        <f>IF(ISBLANK(W20),"",VLOOKUP(W20,BM_PERCHE,2))</f>
      </c>
      <c r="Y20" s="122"/>
      <c r="Z20" s="118">
        <f>IF(ISBLANK(Y20),"",VLOOKUP(Y20,BM_POIDS,2))</f>
      </c>
      <c r="AA20" s="122">
        <v>1262</v>
      </c>
      <c r="AB20" s="269"/>
      <c r="AC20" s="122"/>
      <c r="AD20" s="269">
        <f>IF(ISBLANK(AC20),"",VLOOKUP(AC20,BM_JAVELOT,2))</f>
      </c>
      <c r="AE20" s="122">
        <v>1798</v>
      </c>
      <c r="AF20" s="269" t="s">
        <v>329</v>
      </c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</row>
    <row r="21" spans="1:32" s="132" customFormat="1" ht="11.25">
      <c r="A21" s="152" t="s">
        <v>107</v>
      </c>
      <c r="B21" s="150" t="s">
        <v>279</v>
      </c>
      <c r="C21" s="151" t="s">
        <v>70</v>
      </c>
      <c r="D21" s="136">
        <v>95</v>
      </c>
      <c r="E21" s="136"/>
      <c r="F21" s="137"/>
      <c r="G21" s="133">
        <v>177</v>
      </c>
      <c r="H21" s="269"/>
      <c r="I21" s="126"/>
      <c r="J21" s="261"/>
      <c r="K21" s="121"/>
      <c r="L21" s="207"/>
      <c r="M21" s="121">
        <v>3595</v>
      </c>
      <c r="N21" s="261"/>
      <c r="O21" s="121"/>
      <c r="P21" s="261">
        <f>IF(ISBLANK(O21),"",VLOOKUP(O21,BM_1_km_marche,2))</f>
      </c>
      <c r="Q21" s="122"/>
      <c r="R21" s="261">
        <f>IF(ISBLANK(Q21),"",VLOOKUP(Q21,BM_LONGUEUR,2))</f>
      </c>
      <c r="S21" s="122">
        <v>733</v>
      </c>
      <c r="T21" s="261"/>
      <c r="U21" s="122"/>
      <c r="V21" s="261">
        <f>IF(ISBLANK(U21),"",VLOOKUP(U21,BM_HAUTEUR,2))</f>
      </c>
      <c r="W21" s="122"/>
      <c r="X21" s="261">
        <f>IF(ISBLANK(W21),"",VLOOKUP(W21,BM_PERCHE,2))</f>
      </c>
      <c r="Y21" s="122">
        <v>724</v>
      </c>
      <c r="Z21" s="118"/>
      <c r="AA21" s="122"/>
      <c r="AB21" s="269">
        <f>IF(ISBLANK(AA21),"",VLOOKUP(AA21,BM_DISQUE,2))</f>
      </c>
      <c r="AC21" s="122"/>
      <c r="AD21" s="269">
        <f>IF(ISBLANK(AC21),"",VLOOKUP(AC21,BM_JAVELOT,2))</f>
      </c>
      <c r="AE21" s="122">
        <v>1598</v>
      </c>
      <c r="AF21" s="269"/>
    </row>
    <row r="22" spans="1:32" s="132" customFormat="1" ht="11.25">
      <c r="A22" s="181" t="s">
        <v>168</v>
      </c>
      <c r="B22" s="182" t="s">
        <v>169</v>
      </c>
      <c r="C22" s="151" t="s">
        <v>68</v>
      </c>
      <c r="D22" s="136"/>
      <c r="E22" s="136"/>
      <c r="F22" s="137"/>
      <c r="G22" s="133">
        <v>178</v>
      </c>
      <c r="H22" s="269"/>
      <c r="I22" s="126">
        <v>175</v>
      </c>
      <c r="J22" s="261"/>
      <c r="K22" s="121"/>
      <c r="L22" s="207"/>
      <c r="M22" s="121"/>
      <c r="N22" s="261">
        <f>IF(ISBLANK(M22),"",VLOOKUP(M22,BM_1000_m,2))</f>
      </c>
      <c r="O22" s="121"/>
      <c r="P22" s="261">
        <f>IF(ISBLANK(O22),"",VLOOKUP(O22,BM_1_km_marche,2))</f>
      </c>
      <c r="Q22" s="122">
        <v>347</v>
      </c>
      <c r="R22" s="261"/>
      <c r="S22" s="122"/>
      <c r="T22" s="261">
        <f>IF(ISBLANK(S22),"",VLOOKUP(S22,BM_T.S.,2))</f>
      </c>
      <c r="U22" s="122"/>
      <c r="V22" s="261">
        <f>IF(ISBLANK(U22),"",VLOOKUP(U22,BM_HAUTEUR,2))</f>
      </c>
      <c r="W22" s="122"/>
      <c r="X22" s="261">
        <f>IF(ISBLANK(W22),"",VLOOKUP(W22,BM_PERCHE,2))</f>
      </c>
      <c r="Y22" s="122"/>
      <c r="Z22" s="118">
        <f>IF(ISBLANK(Y22),"",VLOOKUP(Y22,BM_POIDS,2))</f>
      </c>
      <c r="AA22" s="122"/>
      <c r="AB22" s="269">
        <f>IF(ISBLANK(AA22),"",VLOOKUP(AA22,BM_DISQUE,2))</f>
      </c>
      <c r="AC22" s="122"/>
      <c r="AD22" s="269">
        <f>IF(ISBLANK(AC22),"",VLOOKUP(AC22,BM_JAVELOT,2))</f>
      </c>
      <c r="AE22" s="122">
        <v>1620</v>
      </c>
      <c r="AF22" s="269"/>
    </row>
    <row r="23" spans="1:32" s="132" customFormat="1" ht="11.25">
      <c r="A23" s="181" t="s">
        <v>312</v>
      </c>
      <c r="B23" s="182" t="s">
        <v>95</v>
      </c>
      <c r="C23" s="151" t="s">
        <v>68</v>
      </c>
      <c r="D23" s="136">
        <v>104</v>
      </c>
      <c r="E23" s="136"/>
      <c r="F23" s="137"/>
      <c r="G23" s="133"/>
      <c r="H23" s="269"/>
      <c r="I23" s="126"/>
      <c r="J23" s="261"/>
      <c r="K23" s="121"/>
      <c r="L23" s="207"/>
      <c r="M23" s="121">
        <v>4195</v>
      </c>
      <c r="N23" s="261"/>
      <c r="O23" s="121"/>
      <c r="P23" s="261">
        <f>IF(ISBLANK(O23),"",VLOOKUP(O23,BM_1_km_marche,2))</f>
      </c>
      <c r="Q23" s="122"/>
      <c r="R23" s="261"/>
      <c r="S23" s="122"/>
      <c r="T23" s="261">
        <f>IF(ISBLANK(S23),"",VLOOKUP(S23,BM_T.S.,2))</f>
      </c>
      <c r="U23" s="122"/>
      <c r="V23" s="261">
        <f>IF(ISBLANK(U23),"",VLOOKUP(U23,BM_HAUTEUR,2))</f>
      </c>
      <c r="W23" s="122">
        <v>120</v>
      </c>
      <c r="X23" s="261"/>
      <c r="Y23" s="122"/>
      <c r="Z23" s="118">
        <f>IF(ISBLANK(Y23),"",VLOOKUP(Y23,BM_POIDS,2))</f>
      </c>
      <c r="AA23" s="122">
        <v>1027</v>
      </c>
      <c r="AB23" s="269"/>
      <c r="AC23" s="122"/>
      <c r="AD23" s="269"/>
      <c r="AE23" s="122"/>
      <c r="AF23" s="269">
        <f>IF(ISBLANK(AE23),"",VLOOKUP(AE23,BM_MARTEAU,2))</f>
      </c>
    </row>
    <row r="24" spans="4:32" s="161" customFormat="1" ht="11.25">
      <c r="D24" s="168"/>
      <c r="E24" s="168"/>
      <c r="F24" s="167"/>
      <c r="G24" s="163"/>
      <c r="H24" s="160"/>
      <c r="J24" s="160"/>
      <c r="K24" s="163"/>
      <c r="L24" s="160"/>
      <c r="M24" s="164"/>
      <c r="N24" s="160"/>
      <c r="O24" s="164"/>
      <c r="P24" s="160"/>
      <c r="Q24" s="165"/>
      <c r="R24" s="160"/>
      <c r="S24" s="165"/>
      <c r="T24" s="160"/>
      <c r="U24" s="165"/>
      <c r="V24" s="160"/>
      <c r="W24" s="165"/>
      <c r="X24" s="160"/>
      <c r="Y24" s="165"/>
      <c r="AA24" s="165"/>
      <c r="AB24" s="160"/>
      <c r="AC24" s="165"/>
      <c r="AD24" s="160"/>
      <c r="AF24" s="160"/>
    </row>
    <row r="25" spans="4:32" s="161" customFormat="1" ht="11.25">
      <c r="D25" s="168"/>
      <c r="E25" s="168"/>
      <c r="F25" s="167"/>
      <c r="G25" s="163"/>
      <c r="H25" s="160"/>
      <c r="J25" s="160"/>
      <c r="K25" s="163"/>
      <c r="L25" s="160"/>
      <c r="M25" s="164"/>
      <c r="N25" s="160"/>
      <c r="O25" s="164"/>
      <c r="P25" s="160"/>
      <c r="Q25" s="165"/>
      <c r="R25" s="160"/>
      <c r="S25" s="165"/>
      <c r="T25" s="160"/>
      <c r="U25" s="165"/>
      <c r="V25" s="160"/>
      <c r="W25" s="165"/>
      <c r="X25" s="160"/>
      <c r="Y25" s="165"/>
      <c r="AA25" s="165"/>
      <c r="AB25" s="160"/>
      <c r="AC25" s="165"/>
      <c r="AD25" s="160"/>
      <c r="AF25" s="160"/>
    </row>
    <row r="26" spans="4:32" s="161" customFormat="1" ht="11.25">
      <c r="D26" s="168"/>
      <c r="E26" s="168"/>
      <c r="F26" s="167"/>
      <c r="G26" s="163"/>
      <c r="H26" s="160"/>
      <c r="J26" s="160"/>
      <c r="K26" s="163"/>
      <c r="L26" s="160"/>
      <c r="M26" s="164"/>
      <c r="N26" s="160"/>
      <c r="O26" s="164"/>
      <c r="P26" s="160"/>
      <c r="Q26" s="165"/>
      <c r="R26" s="160"/>
      <c r="S26" s="165"/>
      <c r="T26" s="160"/>
      <c r="U26" s="165"/>
      <c r="V26" s="160"/>
      <c r="W26" s="165"/>
      <c r="X26" s="160"/>
      <c r="Y26" s="165"/>
      <c r="AA26" s="165"/>
      <c r="AB26" s="160"/>
      <c r="AC26" s="165"/>
      <c r="AD26" s="160"/>
      <c r="AF26" s="160"/>
    </row>
    <row r="27" spans="4:32" s="161" customFormat="1" ht="11.25">
      <c r="D27" s="168"/>
      <c r="E27" s="168"/>
      <c r="F27" s="167"/>
      <c r="G27" s="163"/>
      <c r="H27" s="160"/>
      <c r="J27" s="160"/>
      <c r="K27" s="163"/>
      <c r="L27" s="160"/>
      <c r="M27" s="164"/>
      <c r="N27" s="160"/>
      <c r="O27" s="164"/>
      <c r="P27" s="160"/>
      <c r="Q27" s="165"/>
      <c r="R27" s="160"/>
      <c r="S27" s="165"/>
      <c r="T27" s="160"/>
      <c r="U27" s="165"/>
      <c r="V27" s="160"/>
      <c r="W27" s="165"/>
      <c r="X27" s="160"/>
      <c r="Y27" s="165"/>
      <c r="AA27" s="165"/>
      <c r="AB27" s="160"/>
      <c r="AC27" s="165"/>
      <c r="AD27" s="160"/>
      <c r="AF27" s="160"/>
    </row>
    <row r="28" spans="4:32" s="161" customFormat="1" ht="11.25">
      <c r="D28" s="168"/>
      <c r="E28" s="168"/>
      <c r="F28" s="167"/>
      <c r="G28" s="163"/>
      <c r="H28" s="160"/>
      <c r="J28" s="160"/>
      <c r="K28" s="163"/>
      <c r="L28" s="160"/>
      <c r="M28" s="164"/>
      <c r="N28" s="160"/>
      <c r="O28" s="164"/>
      <c r="P28" s="160"/>
      <c r="Q28" s="165"/>
      <c r="R28" s="160"/>
      <c r="S28" s="165"/>
      <c r="T28" s="160"/>
      <c r="U28" s="165"/>
      <c r="V28" s="160"/>
      <c r="W28" s="165"/>
      <c r="X28" s="160"/>
      <c r="Y28" s="165"/>
      <c r="AA28" s="165"/>
      <c r="AB28" s="160"/>
      <c r="AC28" s="165"/>
      <c r="AD28" s="160"/>
      <c r="AF28" s="160"/>
    </row>
    <row r="29" spans="4:32" s="161" customFormat="1" ht="11.25">
      <c r="D29" s="168"/>
      <c r="E29" s="168"/>
      <c r="F29" s="167"/>
      <c r="G29" s="163"/>
      <c r="H29" s="160"/>
      <c r="J29" s="160"/>
      <c r="K29" s="163"/>
      <c r="L29" s="160"/>
      <c r="M29" s="164"/>
      <c r="N29" s="160"/>
      <c r="O29" s="164"/>
      <c r="P29" s="160"/>
      <c r="Q29" s="165"/>
      <c r="R29" s="160"/>
      <c r="S29" s="165"/>
      <c r="T29" s="160"/>
      <c r="U29" s="165"/>
      <c r="V29" s="160"/>
      <c r="W29" s="165"/>
      <c r="X29" s="160"/>
      <c r="Y29" s="165"/>
      <c r="AA29" s="165"/>
      <c r="AB29" s="160"/>
      <c r="AC29" s="165"/>
      <c r="AD29" s="160"/>
      <c r="AF29" s="160"/>
    </row>
    <row r="30" spans="4:6" ht="15">
      <c r="D30" s="168"/>
      <c r="E30" s="168"/>
      <c r="F30" s="167"/>
    </row>
  </sheetData>
  <sheetProtection/>
  <autoFilter ref="A5:AF23"/>
  <mergeCells count="20">
    <mergeCell ref="M1:AF1"/>
    <mergeCell ref="K4:L4"/>
    <mergeCell ref="A2:AG2"/>
    <mergeCell ref="A3:AF3"/>
    <mergeCell ref="AC4:AD4"/>
    <mergeCell ref="AE4:AF4"/>
    <mergeCell ref="U4:V4"/>
    <mergeCell ref="W4:X4"/>
    <mergeCell ref="Y4:Z4"/>
    <mergeCell ref="M4:N4"/>
    <mergeCell ref="AA4:AB4"/>
    <mergeCell ref="I4:J4"/>
    <mergeCell ref="E4:F4"/>
    <mergeCell ref="A4:A5"/>
    <mergeCell ref="B4:B5"/>
    <mergeCell ref="C4:C5"/>
    <mergeCell ref="O4:P4"/>
    <mergeCell ref="G4:H4"/>
    <mergeCell ref="Q4:R4"/>
    <mergeCell ref="S4:T4"/>
  </mergeCells>
  <printOptions horizontalCentered="1"/>
  <pageMargins left="0.1968503937007874" right="0.1968503937007874" top="0.984251968503937" bottom="0.7874015748031497" header="0.3937007874015748" footer="0.3937007874015748"/>
  <pageSetup fitToHeight="10" fitToWidth="1" horizontalDpi="600" verticalDpi="600" orientation="portrait" paperSize="9" r:id="rId1"/>
  <headerFooter alignWithMargins="0">
    <oddHeader>&amp;L&amp;"Times New Roman,Gras"FSGT Ile de France &amp;C&amp;"Times New Roman,Gras"&amp;14CHALLENGE ROUSSEAU ENFANTS</oddHeader>
    <oddFooter>&amp;CPage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00390625" defaultRowHeight="15.75"/>
  <sheetData>
    <row r="1" ht="15.75">
      <c r="A1" t="s">
        <v>81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DEOM</dc:creator>
  <cp:keywords/>
  <dc:description/>
  <cp:lastModifiedBy>Hewlett-Packard Company</cp:lastModifiedBy>
  <cp:lastPrinted>2017-05-30T08:53:30Z</cp:lastPrinted>
  <dcterms:created xsi:type="dcterms:W3CDTF">2004-08-13T22:18:04Z</dcterms:created>
  <dcterms:modified xsi:type="dcterms:W3CDTF">2017-05-31T13:14:27Z</dcterms:modified>
  <cp:category/>
  <cp:version/>
  <cp:contentType/>
  <cp:contentStatus/>
</cp:coreProperties>
</file>